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n2950\Work Folders\docs\- WORKING FILES -\Excel GT app form\GT checker work - April 26\"/>
    </mc:Choice>
  </mc:AlternateContent>
  <xr:revisionPtr revIDLastSave="0" documentId="8_{9F1C6676-810A-4C83-A3D0-2F116D4A4178}" xr6:coauthVersionLast="47" xr6:coauthVersionMax="47" xr10:uidLastSave="{00000000-0000-0000-0000-000000000000}"/>
  <bookViews>
    <workbookView xWindow="-120" yWindow="-120" windowWidth="29040" windowHeight="15720" xr2:uid="{804FF7A2-042C-434C-BA66-214FB93EB97C}"/>
  </bookViews>
  <sheets>
    <sheet name="GT che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1" l="1"/>
  <c r="G19" i="1"/>
  <c r="M41" i="1"/>
  <c r="Q35" i="1"/>
  <c r="Q34" i="1"/>
  <c r="Q27" i="1"/>
  <c r="Q25" i="1"/>
  <c r="Q23" i="1"/>
  <c r="Q20" i="1"/>
  <c r="Q19" i="1"/>
  <c r="Q17" i="1"/>
  <c r="Q16" i="1"/>
  <c r="Q14" i="1"/>
  <c r="Q13" i="1"/>
  <c r="Q11" i="1"/>
  <c r="Q10" i="1"/>
  <c r="G22" i="1"/>
  <c r="Q8" i="1" l="1"/>
  <c r="Q7" i="1"/>
  <c r="E14" i="1"/>
  <c r="E21" i="1"/>
  <c r="E20" i="1"/>
  <c r="E19" i="1"/>
  <c r="E18" i="1"/>
  <c r="K17" i="1" l="1"/>
  <c r="K16" i="1"/>
  <c r="K12" i="1"/>
  <c r="K11" i="1"/>
  <c r="K8" i="1"/>
  <c r="K7" i="1"/>
  <c r="E40" i="1" l="1"/>
  <c r="E39" i="1"/>
  <c r="E38" i="1"/>
  <c r="E37" i="1"/>
  <c r="E36" i="1"/>
  <c r="E33" i="1"/>
  <c r="E32" i="1"/>
  <c r="E31" i="1"/>
  <c r="E29" i="1"/>
  <c r="E27" i="1"/>
  <c r="E26" i="1"/>
  <c r="E25" i="1"/>
  <c r="E2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<sst xmlns="http://schemas.openxmlformats.org/spreadsheetml/2006/main" count="30" uniqueCount="29">
  <si>
    <r>
      <t xml:space="preserve">Please select the qualifications required for the role </t>
    </r>
    <r>
      <rPr>
        <b/>
        <sz val="11"/>
        <color theme="1"/>
        <rFont val="Calibri"/>
        <family val="2"/>
        <scheme val="minor"/>
      </rPr>
      <t>as listed in the essential criteria</t>
    </r>
    <r>
      <rPr>
        <sz val="11"/>
        <color theme="1"/>
        <rFont val="Calibri"/>
        <family val="2"/>
        <scheme val="minor"/>
      </rPr>
      <t xml:space="preserve"> in the job description:</t>
    </r>
  </si>
  <si>
    <r>
      <t xml:space="preserve">Please select the </t>
    </r>
    <r>
      <rPr>
        <b/>
        <sz val="11"/>
        <color theme="1"/>
        <rFont val="Calibri"/>
        <family val="2"/>
        <scheme val="minor"/>
      </rPr>
      <t>type of role</t>
    </r>
    <r>
      <rPr>
        <sz val="11"/>
        <color theme="1"/>
        <rFont val="Calibri"/>
        <family val="2"/>
        <scheme val="minor"/>
      </rPr>
      <t>:</t>
    </r>
  </si>
  <si>
    <t>At least 3 academic, research or innovation representatives were on the interview panel</t>
  </si>
  <si>
    <t>Please select to confirm each of the following requirements were met:</t>
  </si>
  <si>
    <t>At least 2 references were required and received at recruitment stage</t>
  </si>
  <si>
    <r>
      <t xml:space="preserve">Do the duties in the job description clearly state the role involves </t>
    </r>
    <r>
      <rPr>
        <b/>
        <sz val="11"/>
        <color theme="1"/>
        <rFont val="Calibri"/>
        <family val="2"/>
        <scheme val="minor"/>
      </rPr>
      <t>undertaking research or innovation as a primary function of the role</t>
    </r>
    <r>
      <rPr>
        <sz val="11"/>
        <color theme="1"/>
        <rFont val="Calibri"/>
        <family val="2"/>
        <scheme val="minor"/>
      </rPr>
      <t>?</t>
    </r>
  </si>
  <si>
    <r>
      <t xml:space="preserve">This endorsement route is for roles which involve undertaking research, innovation, or academic/ research leadership as a primary function. </t>
    </r>
    <r>
      <rPr>
        <u/>
        <sz val="11"/>
        <color theme="1"/>
        <rFont val="Calibri"/>
        <family val="2"/>
        <scheme val="minor"/>
      </rPr>
      <t>Roles which support academics and or researchers are not eligible</t>
    </r>
  </si>
  <si>
    <t>List of 'Endorsed funders'</t>
  </si>
  <si>
    <t>This endorsement route is for roles named in a grant from one of a list of 'Endorsed funders' (at link below) which involve undertaking research or making technical contributions to the research in question.</t>
  </si>
  <si>
    <t>Funding for the role is from one of the listed 'Endorsed funders' (at link above)</t>
  </si>
  <si>
    <t>Funding covers at least 2 years and the role will be for at least 12 months</t>
  </si>
  <si>
    <t>At least £30,000 funding being provided</t>
  </si>
  <si>
    <t>Applicant or the role is named in the grant</t>
  </si>
  <si>
    <t>At least 50% of contract working on the grant</t>
  </si>
  <si>
    <t>Applicant holds a Bachelors (or equivalent) and research experience within a Univeristy, Research Institute or Industry</t>
  </si>
  <si>
    <r>
      <t xml:space="preserve">If </t>
    </r>
    <r>
      <rPr>
        <b/>
        <i/>
        <u/>
        <sz val="11"/>
        <color theme="1"/>
        <rFont val="Calibri"/>
        <family val="2"/>
        <scheme val="minor"/>
      </rPr>
      <t>undertaking research</t>
    </r>
    <r>
      <rPr>
        <u/>
        <sz val="11"/>
        <color theme="1"/>
        <rFont val="Calibri"/>
        <family val="2"/>
        <scheme val="minor"/>
      </rPr>
      <t xml:space="preserve"> on the project:</t>
    </r>
  </si>
  <si>
    <r>
      <t xml:space="preserve">If not undertaking research but instead </t>
    </r>
    <r>
      <rPr>
        <b/>
        <i/>
        <u/>
        <sz val="11"/>
        <color theme="1"/>
        <rFont val="Calibri"/>
        <family val="2"/>
        <scheme val="minor"/>
      </rPr>
      <t>making critical contributions to the research</t>
    </r>
    <r>
      <rPr>
        <u/>
        <sz val="11"/>
        <color theme="1"/>
        <rFont val="Calibri"/>
        <family val="2"/>
        <scheme val="minor"/>
      </rPr>
      <t xml:space="preserve"> by providing core technical or domain excellence or in developing new technologies and methodologies:</t>
    </r>
  </si>
  <si>
    <r>
      <t>This checker is designed to help HR teams to determine whether the '</t>
    </r>
    <r>
      <rPr>
        <b/>
        <sz val="11"/>
        <color theme="1"/>
        <rFont val="Calibri"/>
        <family val="2"/>
        <scheme val="minor"/>
      </rPr>
      <t>Academic and Research</t>
    </r>
    <r>
      <rPr>
        <sz val="11"/>
        <color theme="1"/>
        <rFont val="Calibri"/>
        <family val="2"/>
        <scheme val="minor"/>
      </rPr>
      <t>' and/or '</t>
    </r>
    <r>
      <rPr>
        <b/>
        <sz val="11"/>
        <color theme="1"/>
        <rFont val="Calibri"/>
        <family val="2"/>
        <scheme val="minor"/>
      </rPr>
      <t>Endorsed Funder</t>
    </r>
    <r>
      <rPr>
        <sz val="11"/>
        <color theme="1"/>
        <rFont val="Calibri"/>
        <family val="2"/>
        <scheme val="minor"/>
      </rPr>
      <t>' fast track Global Talent visa routes may be appropriate. If both are possible the '</t>
    </r>
    <r>
      <rPr>
        <b/>
        <sz val="11"/>
        <color theme="1"/>
        <rFont val="Calibri"/>
        <family val="2"/>
        <scheme val="minor"/>
      </rPr>
      <t>Academic and Research</t>
    </r>
    <r>
      <rPr>
        <sz val="11"/>
        <color theme="1"/>
        <rFont val="Calibri"/>
        <family val="2"/>
        <scheme val="minor"/>
      </rPr>
      <t>' route should be used.</t>
    </r>
  </si>
  <si>
    <t>NOTE: For all cases it is assumed that the chosen candidate meets the qualifications required as listed in the job description for the role</t>
  </si>
  <si>
    <t>Other Global Talent endorsement routes:</t>
  </si>
  <si>
    <t>Eligible Prestigious Prizes lists</t>
  </si>
  <si>
    <t>Recognised Individial Fellowships list</t>
  </si>
  <si>
    <r>
      <t xml:space="preserve">It is always worth checking if the applicant holds one of the </t>
    </r>
    <r>
      <rPr>
        <b/>
        <sz val="11"/>
        <color theme="1"/>
        <rFont val="Calibri"/>
        <family val="2"/>
        <scheme val="minor"/>
      </rPr>
      <t>Eligible Prestigious Prizes</t>
    </r>
    <r>
      <rPr>
        <sz val="11"/>
        <color theme="1"/>
        <rFont val="Calibri"/>
        <family val="2"/>
        <scheme val="minor"/>
      </rPr>
      <t xml:space="preserve">, or holds (or has held in the last five years) one of the </t>
    </r>
    <r>
      <rPr>
        <b/>
        <sz val="11"/>
        <color theme="1"/>
        <rFont val="Calibri"/>
        <family val="2"/>
        <scheme val="minor"/>
      </rPr>
      <t>Recognised Individual Fellowships</t>
    </r>
    <r>
      <rPr>
        <sz val="11"/>
        <color theme="1"/>
        <rFont val="Calibri"/>
        <family val="2"/>
        <scheme val="minor"/>
      </rPr>
      <t xml:space="preserve">. The </t>
    </r>
    <r>
      <rPr>
        <b/>
        <sz val="11"/>
        <color theme="1"/>
        <rFont val="Calibri"/>
        <family val="2"/>
        <scheme val="minor"/>
      </rPr>
      <t>Peer Review</t>
    </r>
    <r>
      <rPr>
        <sz val="11"/>
        <color theme="1"/>
        <rFont val="Calibri"/>
        <family val="2"/>
        <scheme val="minor"/>
      </rPr>
      <t xml:space="preserve"> route is normally only appropriate for unusual high level roles.</t>
    </r>
  </si>
  <si>
    <t>If the requirements for the Global Talent routes cannot be met, other visa routes including High Potential Individual (HPI), Graduate, dependant partner, etc. should be considered as well as Skilled Worker.</t>
  </si>
  <si>
    <r>
      <t xml:space="preserve">Was there an </t>
    </r>
    <r>
      <rPr>
        <b/>
        <sz val="11"/>
        <color theme="1"/>
        <rFont val="Calibri"/>
        <family val="2"/>
        <scheme val="minor"/>
      </rPr>
      <t>open recruitment</t>
    </r>
    <r>
      <rPr>
        <sz val="11"/>
        <color theme="1"/>
        <rFont val="Calibri"/>
        <family val="2"/>
        <scheme val="minor"/>
      </rPr>
      <t>? (now or when appointed if extending)</t>
    </r>
  </si>
  <si>
    <t>At least 1 expert in the applicant's field was on the interview panel (or 1 relevant external expert was consulted before the job offer was made)</t>
  </si>
  <si>
    <t>Academic &amp; Research route</t>
  </si>
  <si>
    <t>Endorsed Funder route</t>
  </si>
  <si>
    <t>Global Talent eligibility checker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</si>
</sst>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wrapText="1"/>
    </xf>
    <xf numFmtId="0" fontId="0" fillId="3" borderId="0" xfId="0" applyFill="1"/>
    <xf numFmtId="0" fontId="0" fillId="3" borderId="0" xfId="0" applyFill="1" applyAlignment="1"/>
    <xf numFmtId="0" fontId="0" fillId="2" borderId="5" xfId="0" applyFill="1" applyBorder="1"/>
    <xf numFmtId="0" fontId="0" fillId="2" borderId="0" xfId="0" applyFill="1" applyBorder="1"/>
    <xf numFmtId="0" fontId="0" fillId="2" borderId="5" xfId="0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3" borderId="10" xfId="0" applyFill="1" applyBorder="1"/>
    <xf numFmtId="0" fontId="4" fillId="3" borderId="11" xfId="0" applyFont="1" applyFill="1" applyBorder="1" applyAlignment="1" applyProtection="1">
      <alignment horizontal="left" vertical="center"/>
      <protection locked="0"/>
    </xf>
    <xf numFmtId="0" fontId="0" fillId="2" borderId="3" xfId="0" applyFill="1" applyBorder="1"/>
    <xf numFmtId="0" fontId="2" fillId="2" borderId="6" xfId="0" applyFont="1" applyFill="1" applyBorder="1" applyAlignment="1">
      <alignment horizontal="center"/>
    </xf>
    <xf numFmtId="0" fontId="0" fillId="2" borderId="5" xfId="0" applyFill="1" applyBorder="1" applyAlignment="1"/>
    <xf numFmtId="0" fontId="0" fillId="2" borderId="0" xfId="0" applyFill="1" applyBorder="1" applyAlignment="1">
      <alignment wrapText="1"/>
    </xf>
    <xf numFmtId="0" fontId="0" fillId="2" borderId="7" xfId="0" applyFill="1" applyBorder="1"/>
    <xf numFmtId="0" fontId="0" fillId="2" borderId="8" xfId="0" applyFill="1" applyBorder="1"/>
    <xf numFmtId="0" fontId="4" fillId="3" borderId="1" xfId="0" applyFont="1" applyFill="1" applyBorder="1" applyProtection="1">
      <protection locked="0"/>
    </xf>
    <xf numFmtId="0" fontId="0" fillId="2" borderId="0" xfId="0" applyFill="1" applyBorder="1" applyAlignment="1"/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0" fillId="0" borderId="0" xfId="0" applyAlignment="1">
      <alignment horizontal="center"/>
    </xf>
    <xf numFmtId="164" fontId="5" fillId="2" borderId="4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4" fillId="3" borderId="1" xfId="0" applyFont="1" applyFill="1" applyBorder="1" applyAlignment="1" applyProtection="1">
      <protection locked="0"/>
    </xf>
    <xf numFmtId="0" fontId="9" fillId="2" borderId="5" xfId="0" applyFont="1" applyFill="1" applyBorder="1" applyAlignment="1"/>
    <xf numFmtId="0" fontId="9" fillId="2" borderId="5" xfId="0" applyFont="1" applyFill="1" applyBorder="1" applyAlignment="1">
      <alignment vertical="top"/>
    </xf>
    <xf numFmtId="0" fontId="9" fillId="2" borderId="0" xfId="0" applyFont="1" applyFill="1" applyBorder="1" applyAlignment="1">
      <alignment vertical="top"/>
    </xf>
    <xf numFmtId="0" fontId="0" fillId="2" borderId="2" xfId="0" applyFill="1" applyBorder="1"/>
    <xf numFmtId="0" fontId="0" fillId="2" borderId="4" xfId="0" applyFill="1" applyBorder="1" applyAlignment="1">
      <alignment horizontal="center"/>
    </xf>
    <xf numFmtId="0" fontId="13" fillId="2" borderId="5" xfId="0" applyFont="1" applyFill="1" applyBorder="1"/>
    <xf numFmtId="0" fontId="7" fillId="2" borderId="5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left" wrapText="1"/>
    </xf>
    <xf numFmtId="0" fontId="12" fillId="2" borderId="9" xfId="0" applyFont="1" applyFill="1" applyBorder="1" applyAlignment="1">
      <alignment horizontal="left" wrapText="1"/>
    </xf>
    <xf numFmtId="0" fontId="0" fillId="2" borderId="5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 applyAlignment="1">
      <alignment horizontal="left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left"/>
    </xf>
    <xf numFmtId="0" fontId="10" fillId="2" borderId="0" xfId="1" applyFont="1" applyFill="1" applyBorder="1" applyAlignment="1">
      <alignment horizontal="left"/>
    </xf>
    <xf numFmtId="0" fontId="10" fillId="2" borderId="6" xfId="1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0" fillId="2" borderId="6" xfId="0" applyFont="1" applyFill="1" applyBorder="1" applyAlignment="1">
      <alignment horizontal="left" vertical="top" wrapText="1"/>
    </xf>
    <xf numFmtId="0" fontId="10" fillId="2" borderId="5" xfId="1" applyFont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6"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  <dxf>
      <font>
        <b/>
        <i val="0"/>
      </font>
    </dxf>
    <dxf>
      <font>
        <color auto="1"/>
      </font>
    </dxf>
    <dxf>
      <font>
        <color theme="0" tint="-0.34998626667073579"/>
      </font>
      <fill>
        <patternFill>
          <bgColor theme="0" tint="-0.14996795556505021"/>
        </patternFill>
      </fill>
    </dxf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F$7" lockText="1" noThreeD="1"/>
</file>

<file path=xl/ctrlProps/ctrlProp10.xml><?xml version="1.0" encoding="utf-8"?>
<formControlPr xmlns="http://schemas.microsoft.com/office/spreadsheetml/2009/9/main" objectType="Radio" firstButton="1" fmlaLink="$F$24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firstButton="1" fmlaLink="$F$36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firstButton="1" fmlaLink="$L$7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firstButton="1" fmlaLink="$L$1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firstButton="1" fmlaLink="$L$16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firstButton="1" fmlaLink="$R$7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firstButton="1" fmlaLink="$R$10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firstButton="1" fmlaLink="$R$13" lockText="1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firstButton="1" fmlaLink="$R$16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firstButton="1" fmlaLink="$R$23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Radio" firstButton="1" fmlaLink="$R$19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GBox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Radio" firstButton="1" fmlaLink="$R$34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F$18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6</xdr:row>
          <xdr:rowOff>0</xdr:rowOff>
        </xdr:from>
        <xdr:to>
          <xdr:col>4</xdr:col>
          <xdr:colOff>742950</xdr:colOff>
          <xdr:row>15</xdr:row>
          <xdr:rowOff>57150</xdr:rowOff>
        </xdr:to>
        <xdr:sp macro="" textlink="">
          <xdr:nvSpPr>
            <xdr:cNvPr id="1026" name="Group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123825</xdr:rowOff>
        </xdr:from>
        <xdr:to>
          <xdr:col>2</xdr:col>
          <xdr:colOff>752475</xdr:colOff>
          <xdr:row>13</xdr:row>
          <xdr:rowOff>38100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Bioinformatician/ Health Economist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6</xdr:row>
          <xdr:rowOff>0</xdr:rowOff>
        </xdr:from>
        <xdr:to>
          <xdr:col>2</xdr:col>
          <xdr:colOff>742950</xdr:colOff>
          <xdr:row>7</xdr:row>
          <xdr:rowOff>66675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Postdoctoral Research Associate/ Assistant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6</xdr:row>
          <xdr:rowOff>152400</xdr:rowOff>
        </xdr:from>
        <xdr:to>
          <xdr:col>2</xdr:col>
          <xdr:colOff>742950</xdr:colOff>
          <xdr:row>8</xdr:row>
          <xdr:rowOff>38100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Senior Researcher or RSIV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7</xdr:row>
          <xdr:rowOff>161925</xdr:rowOff>
        </xdr:from>
        <xdr:to>
          <xdr:col>2</xdr:col>
          <xdr:colOff>742950</xdr:colOff>
          <xdr:row>9</xdr:row>
          <xdr:rowOff>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Research Assistant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8</xdr:row>
          <xdr:rowOff>142875</xdr:rowOff>
        </xdr:from>
        <xdr:to>
          <xdr:col>2</xdr:col>
          <xdr:colOff>742950</xdr:colOff>
          <xdr:row>9</xdr:row>
          <xdr:rowOff>171450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Statutory Professor or Associate Professor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9</xdr:row>
          <xdr:rowOff>152400</xdr:rowOff>
        </xdr:from>
        <xdr:to>
          <xdr:col>2</xdr:col>
          <xdr:colOff>742950</xdr:colOff>
          <xdr:row>10</xdr:row>
          <xdr:rowOff>180975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Departmental Lecturer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10</xdr:row>
          <xdr:rowOff>161925</xdr:rowOff>
        </xdr:from>
        <xdr:to>
          <xdr:col>2</xdr:col>
          <xdr:colOff>742950</xdr:colOff>
          <xdr:row>12</xdr:row>
          <xdr:rowOff>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Statistician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228600</xdr:rowOff>
        </xdr:from>
        <xdr:to>
          <xdr:col>4</xdr:col>
          <xdr:colOff>742950</xdr:colOff>
          <xdr:row>20</xdr:row>
          <xdr:rowOff>238125</xdr:rowOff>
        </xdr:to>
        <xdr:sp macro="" textlink="">
          <xdr:nvSpPr>
            <xdr:cNvPr id="1034" name="Group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17</xdr:row>
          <xdr:rowOff>28575</xdr:rowOff>
        </xdr:from>
        <xdr:to>
          <xdr:col>3</xdr:col>
          <xdr:colOff>771525</xdr:colOff>
          <xdr:row>17</xdr:row>
          <xdr:rowOff>209550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17</xdr:row>
          <xdr:rowOff>219075</xdr:rowOff>
        </xdr:from>
        <xdr:to>
          <xdr:col>3</xdr:col>
          <xdr:colOff>762000</xdr:colOff>
          <xdr:row>18</xdr:row>
          <xdr:rowOff>161925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innovation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23</xdr:row>
          <xdr:rowOff>0</xdr:rowOff>
        </xdr:from>
        <xdr:to>
          <xdr:col>4</xdr:col>
          <xdr:colOff>742950</xdr:colOff>
          <xdr:row>33</xdr:row>
          <xdr:rowOff>85725</xdr:rowOff>
        </xdr:to>
        <xdr:sp macro="" textlink="">
          <xdr:nvSpPr>
            <xdr:cNvPr id="1037" name="Group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23</xdr:row>
          <xdr:rowOff>28575</xdr:rowOff>
        </xdr:from>
        <xdr:to>
          <xdr:col>3</xdr:col>
          <xdr:colOff>742950</xdr:colOff>
          <xdr:row>23</xdr:row>
          <xdr:rowOff>180975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PhD/ DPhil/ doctorate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23</xdr:row>
          <xdr:rowOff>171450</xdr:rowOff>
        </xdr:from>
        <xdr:to>
          <xdr:col>3</xdr:col>
          <xdr:colOff>704850</xdr:colOff>
          <xdr:row>25</xdr:row>
          <xdr:rowOff>38100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PhD/ DPhil/ doctorate or equivalent research experience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24</xdr:row>
          <xdr:rowOff>171450</xdr:rowOff>
        </xdr:from>
        <xdr:to>
          <xdr:col>3</xdr:col>
          <xdr:colOff>704850</xdr:colOff>
          <xdr:row>26</xdr:row>
          <xdr:rowOff>38100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PhD/ DPhil/ doctorate or near to completion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26</xdr:row>
          <xdr:rowOff>9525</xdr:rowOff>
        </xdr:from>
        <xdr:to>
          <xdr:col>3</xdr:col>
          <xdr:colOff>695325</xdr:colOff>
          <xdr:row>27</xdr:row>
          <xdr:rowOff>161925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PhD/ DPhil/ doctorate or near to completion or equivalent research experience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27</xdr:row>
          <xdr:rowOff>152400</xdr:rowOff>
        </xdr:from>
        <xdr:to>
          <xdr:col>3</xdr:col>
          <xdr:colOff>733425</xdr:colOff>
          <xdr:row>29</xdr:row>
          <xdr:rowOff>161925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PhD/ DPhil/ doctorate or other postgraduate degree (e.g. MSc, MA, MRes)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29</xdr:row>
          <xdr:rowOff>114300</xdr:rowOff>
        </xdr:from>
        <xdr:to>
          <xdr:col>3</xdr:col>
          <xdr:colOff>838200</xdr:colOff>
          <xdr:row>31</xdr:row>
          <xdr:rowOff>9525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posgraduate (MSc, MA, MRes), medical, legal, or other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30</xdr:row>
          <xdr:rowOff>180975</xdr:rowOff>
        </xdr:from>
        <xdr:to>
          <xdr:col>3</xdr:col>
          <xdr:colOff>714375</xdr:colOff>
          <xdr:row>32</xdr:row>
          <xdr:rowOff>19050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Hold a PhD/ DPhil/ doctorate is listed as DESIRABLE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31</xdr:row>
          <xdr:rowOff>180975</xdr:rowOff>
        </xdr:from>
        <xdr:to>
          <xdr:col>3</xdr:col>
          <xdr:colOff>657225</xdr:colOff>
          <xdr:row>33</xdr:row>
          <xdr:rowOff>19050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 qualifications were listed in the job description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0</xdr:rowOff>
        </xdr:from>
        <xdr:to>
          <xdr:col>4</xdr:col>
          <xdr:colOff>733425</xdr:colOff>
          <xdr:row>40</xdr:row>
          <xdr:rowOff>76200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35</xdr:row>
          <xdr:rowOff>0</xdr:rowOff>
        </xdr:from>
        <xdr:to>
          <xdr:col>3</xdr:col>
          <xdr:colOff>838200</xdr:colOff>
          <xdr:row>36</xdr:row>
          <xdr:rowOff>28575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open (not internal only) recruitment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35</xdr:row>
          <xdr:rowOff>180975</xdr:rowOff>
        </xdr:from>
        <xdr:to>
          <xdr:col>3</xdr:col>
          <xdr:colOff>828675</xdr:colOff>
          <xdr:row>37</xdr:row>
          <xdr:rowOff>9525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internal only recruitment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36</xdr:row>
          <xdr:rowOff>180975</xdr:rowOff>
        </xdr:from>
        <xdr:to>
          <xdr:col>4</xdr:col>
          <xdr:colOff>19050</xdr:colOff>
          <xdr:row>38</xdr:row>
          <xdr:rowOff>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direct appointment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37</xdr:row>
          <xdr:rowOff>180975</xdr:rowOff>
        </xdr:from>
        <xdr:to>
          <xdr:col>3</xdr:col>
          <xdr:colOff>847725</xdr:colOff>
          <xdr:row>39</xdr:row>
          <xdr:rowOff>9525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applicant named on a grant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39</xdr:row>
          <xdr:rowOff>0</xdr:rowOff>
        </xdr:from>
        <xdr:to>
          <xdr:col>3</xdr:col>
          <xdr:colOff>838200</xdr:colOff>
          <xdr:row>40</xdr:row>
          <xdr:rowOff>38100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applicant has their own grant or fellowship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0</xdr:rowOff>
        </xdr:from>
        <xdr:to>
          <xdr:col>10</xdr:col>
          <xdr:colOff>790575</xdr:colOff>
          <xdr:row>9</xdr:row>
          <xdr:rowOff>38100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6</xdr:row>
          <xdr:rowOff>9525</xdr:rowOff>
        </xdr:from>
        <xdr:to>
          <xdr:col>9</xdr:col>
          <xdr:colOff>733425</xdr:colOff>
          <xdr:row>7</xdr:row>
          <xdr:rowOff>38100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7</xdr:row>
          <xdr:rowOff>38100</xdr:rowOff>
        </xdr:from>
        <xdr:to>
          <xdr:col>10</xdr:col>
          <xdr:colOff>28575</xdr:colOff>
          <xdr:row>8</xdr:row>
          <xdr:rowOff>76200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10</xdr:row>
          <xdr:rowOff>9525</xdr:rowOff>
        </xdr:from>
        <xdr:to>
          <xdr:col>10</xdr:col>
          <xdr:colOff>790575</xdr:colOff>
          <xdr:row>14</xdr:row>
          <xdr:rowOff>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10</xdr:row>
          <xdr:rowOff>19050</xdr:rowOff>
        </xdr:from>
        <xdr:to>
          <xdr:col>9</xdr:col>
          <xdr:colOff>771525</xdr:colOff>
          <xdr:row>11</xdr:row>
          <xdr:rowOff>57150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11</xdr:row>
          <xdr:rowOff>19050</xdr:rowOff>
        </xdr:from>
        <xdr:to>
          <xdr:col>9</xdr:col>
          <xdr:colOff>771525</xdr:colOff>
          <xdr:row>12</xdr:row>
          <xdr:rowOff>47625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15</xdr:row>
          <xdr:rowOff>0</xdr:rowOff>
        </xdr:from>
        <xdr:to>
          <xdr:col>10</xdr:col>
          <xdr:colOff>800100</xdr:colOff>
          <xdr:row>16</xdr:row>
          <xdr:rowOff>219075</xdr:rowOff>
        </xdr:to>
        <xdr:sp macro="" textlink="">
          <xdr:nvSpPr>
            <xdr:cNvPr id="1063" name="Group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0</xdr:rowOff>
        </xdr:from>
        <xdr:to>
          <xdr:col>9</xdr:col>
          <xdr:colOff>733425</xdr:colOff>
          <xdr:row>15</xdr:row>
          <xdr:rowOff>219075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142875</xdr:colOff>
          <xdr:row>15</xdr:row>
          <xdr:rowOff>200025</xdr:rowOff>
        </xdr:from>
        <xdr:to>
          <xdr:col>9</xdr:col>
          <xdr:colOff>742950</xdr:colOff>
          <xdr:row>16</xdr:row>
          <xdr:rowOff>190500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18</xdr:row>
          <xdr:rowOff>180975</xdr:rowOff>
        </xdr:from>
        <xdr:to>
          <xdr:col>3</xdr:col>
          <xdr:colOff>742950</xdr:colOff>
          <xdr:row>20</xdr:row>
          <xdr:rowOff>28575</xdr:rowOff>
        </xdr:to>
        <xdr:sp macro="" textlink="">
          <xdr:nvSpPr>
            <xdr:cNvPr id="1066" name="Option Butto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academic/ research leadership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19</xdr:row>
          <xdr:rowOff>180975</xdr:rowOff>
        </xdr:from>
        <xdr:to>
          <xdr:col>3</xdr:col>
          <xdr:colOff>752475</xdr:colOff>
          <xdr:row>20</xdr:row>
          <xdr:rowOff>209550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but making technical contribution to research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161925</xdr:rowOff>
        </xdr:from>
        <xdr:to>
          <xdr:col>3</xdr:col>
          <xdr:colOff>695325</xdr:colOff>
          <xdr:row>14</xdr:row>
          <xdr:rowOff>0</xdr:rowOff>
        </xdr:to>
        <xdr:sp macro="" textlink="">
          <xdr:nvSpPr>
            <xdr:cNvPr id="1069" name="Option Butto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Engineer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6</xdr:row>
          <xdr:rowOff>0</xdr:rowOff>
        </xdr:from>
        <xdr:to>
          <xdr:col>16</xdr:col>
          <xdr:colOff>781050</xdr:colOff>
          <xdr:row>8</xdr:row>
          <xdr:rowOff>19050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5</xdr:row>
          <xdr:rowOff>219075</xdr:rowOff>
        </xdr:from>
        <xdr:to>
          <xdr:col>15</xdr:col>
          <xdr:colOff>733425</xdr:colOff>
          <xdr:row>7</xdr:row>
          <xdr:rowOff>19050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7</xdr:row>
          <xdr:rowOff>0</xdr:rowOff>
        </xdr:from>
        <xdr:to>
          <xdr:col>15</xdr:col>
          <xdr:colOff>819150</xdr:colOff>
          <xdr:row>8</xdr:row>
          <xdr:rowOff>28575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9</xdr:row>
          <xdr:rowOff>0</xdr:rowOff>
        </xdr:from>
        <xdr:to>
          <xdr:col>16</xdr:col>
          <xdr:colOff>781050</xdr:colOff>
          <xdr:row>11</xdr:row>
          <xdr:rowOff>19050</xdr:rowOff>
        </xdr:to>
        <xdr:sp macro="" textlink="">
          <xdr:nvSpPr>
            <xdr:cNvPr id="1073" name="Group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9</xdr:row>
          <xdr:rowOff>0</xdr:rowOff>
        </xdr:from>
        <xdr:to>
          <xdr:col>15</xdr:col>
          <xdr:colOff>790575</xdr:colOff>
          <xdr:row>10</xdr:row>
          <xdr:rowOff>28575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180975</xdr:colOff>
          <xdr:row>9</xdr:row>
          <xdr:rowOff>161925</xdr:rowOff>
        </xdr:from>
        <xdr:to>
          <xdr:col>16</xdr:col>
          <xdr:colOff>47625</xdr:colOff>
          <xdr:row>11</xdr:row>
          <xdr:rowOff>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171450</xdr:rowOff>
        </xdr:from>
        <xdr:to>
          <xdr:col>16</xdr:col>
          <xdr:colOff>781050</xdr:colOff>
          <xdr:row>14</xdr:row>
          <xdr:rowOff>9525</xdr:rowOff>
        </xdr:to>
        <xdr:sp macro="" textlink="">
          <xdr:nvSpPr>
            <xdr:cNvPr id="1080" name="Group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11</xdr:row>
          <xdr:rowOff>171450</xdr:rowOff>
        </xdr:from>
        <xdr:to>
          <xdr:col>15</xdr:col>
          <xdr:colOff>838200</xdr:colOff>
          <xdr:row>13</xdr:row>
          <xdr:rowOff>9525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15</xdr:row>
          <xdr:rowOff>0</xdr:rowOff>
        </xdr:from>
        <xdr:to>
          <xdr:col>16</xdr:col>
          <xdr:colOff>781050</xdr:colOff>
          <xdr:row>17</xdr:row>
          <xdr:rowOff>28575</xdr:rowOff>
        </xdr:to>
        <xdr:sp macro="" textlink="">
          <xdr:nvSpPr>
            <xdr:cNvPr id="1084" name="Group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15</xdr:row>
          <xdr:rowOff>0</xdr:rowOff>
        </xdr:from>
        <xdr:to>
          <xdr:col>15</xdr:col>
          <xdr:colOff>847725</xdr:colOff>
          <xdr:row>15</xdr:row>
          <xdr:rowOff>219075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15</xdr:row>
          <xdr:rowOff>219075</xdr:rowOff>
        </xdr:from>
        <xdr:to>
          <xdr:col>15</xdr:col>
          <xdr:colOff>838200</xdr:colOff>
          <xdr:row>16</xdr:row>
          <xdr:rowOff>209550</xdr:rowOff>
        </xdr:to>
        <xdr:sp macro="" textlink="">
          <xdr:nvSpPr>
            <xdr:cNvPr id="1087" name="Option Butto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17</xdr:row>
          <xdr:rowOff>200025</xdr:rowOff>
        </xdr:from>
        <xdr:to>
          <xdr:col>16</xdr:col>
          <xdr:colOff>781050</xdr:colOff>
          <xdr:row>20</xdr:row>
          <xdr:rowOff>28575</xdr:rowOff>
        </xdr:to>
        <xdr:sp macro="" textlink="">
          <xdr:nvSpPr>
            <xdr:cNvPr id="1088" name="Group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17</xdr:row>
          <xdr:rowOff>228600</xdr:rowOff>
        </xdr:from>
        <xdr:to>
          <xdr:col>16</xdr:col>
          <xdr:colOff>9525</xdr:colOff>
          <xdr:row>19</xdr:row>
          <xdr:rowOff>28575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18</xdr:row>
          <xdr:rowOff>161925</xdr:rowOff>
        </xdr:from>
        <xdr:to>
          <xdr:col>16</xdr:col>
          <xdr:colOff>19050</xdr:colOff>
          <xdr:row>20</xdr:row>
          <xdr:rowOff>0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20</xdr:row>
          <xdr:rowOff>228600</xdr:rowOff>
        </xdr:from>
        <xdr:to>
          <xdr:col>16</xdr:col>
          <xdr:colOff>781050</xdr:colOff>
          <xdr:row>27</xdr:row>
          <xdr:rowOff>104775</xdr:rowOff>
        </xdr:to>
        <xdr:sp macro="" textlink="">
          <xdr:nvSpPr>
            <xdr:cNvPr id="1091" name="Group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21</xdr:row>
          <xdr:rowOff>200025</xdr:rowOff>
        </xdr:from>
        <xdr:to>
          <xdr:col>15</xdr:col>
          <xdr:colOff>676275</xdr:colOff>
          <xdr:row>23</xdr:row>
          <xdr:rowOff>180975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Applicant holds a PhD/ DPhil/ doctorate (or has equivalent research experience)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23</xdr:row>
          <xdr:rowOff>104775</xdr:rowOff>
        </xdr:from>
        <xdr:to>
          <xdr:col>15</xdr:col>
          <xdr:colOff>752475</xdr:colOff>
          <xdr:row>25</xdr:row>
          <xdr:rowOff>95250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Applicant is near completion of a PhD/ DPhil/ doctorate (they have already submitted their thesis for examination)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25</xdr:row>
          <xdr:rowOff>76200</xdr:rowOff>
        </xdr:from>
        <xdr:to>
          <xdr:col>15</xdr:col>
          <xdr:colOff>752475</xdr:colOff>
          <xdr:row>27</xdr:row>
          <xdr:rowOff>66675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Applicant is not yet near completion of, OR they are not studying for a PhD/ DPhil/ doctorate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28</xdr:row>
          <xdr:rowOff>171450</xdr:rowOff>
        </xdr:from>
        <xdr:to>
          <xdr:col>16</xdr:col>
          <xdr:colOff>781050</xdr:colOff>
          <xdr:row>36</xdr:row>
          <xdr:rowOff>28575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266700</xdr:colOff>
          <xdr:row>32</xdr:row>
          <xdr:rowOff>152400</xdr:rowOff>
        </xdr:from>
        <xdr:to>
          <xdr:col>15</xdr:col>
          <xdr:colOff>762000</xdr:colOff>
          <xdr:row>33</xdr:row>
          <xdr:rowOff>190500</xdr:rowOff>
        </xdr:to>
        <xdr:sp macro="" textlink="">
          <xdr:nvSpPr>
            <xdr:cNvPr id="1099" name="Option Butto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276225</xdr:colOff>
          <xdr:row>33</xdr:row>
          <xdr:rowOff>180975</xdr:rowOff>
        </xdr:from>
        <xdr:to>
          <xdr:col>15</xdr:col>
          <xdr:colOff>809625</xdr:colOff>
          <xdr:row>34</xdr:row>
          <xdr:rowOff>200025</xdr:rowOff>
        </xdr:to>
        <xdr:sp macro="" textlink="">
          <xdr:nvSpPr>
            <xdr:cNvPr id="1100" name="Option Butto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12</xdr:row>
          <xdr:rowOff>171450</xdr:rowOff>
        </xdr:from>
        <xdr:to>
          <xdr:col>15</xdr:col>
          <xdr:colOff>800100</xdr:colOff>
          <xdr:row>14</xdr:row>
          <xdr:rowOff>9525</xdr:rowOff>
        </xdr:to>
        <xdr:sp macro="" textlink="">
          <xdr:nvSpPr>
            <xdr:cNvPr id="1103" name="Option Butto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0.xml"/><Relationship Id="rId21" Type="http://schemas.openxmlformats.org/officeDocument/2006/relationships/ctrlProp" Target="../ctrlProps/ctrlProp15.xml"/><Relationship Id="rId34" Type="http://schemas.openxmlformats.org/officeDocument/2006/relationships/ctrlProp" Target="../ctrlProps/ctrlProp28.xml"/><Relationship Id="rId42" Type="http://schemas.openxmlformats.org/officeDocument/2006/relationships/ctrlProp" Target="../ctrlProps/ctrlProp36.xml"/><Relationship Id="rId47" Type="http://schemas.openxmlformats.org/officeDocument/2006/relationships/ctrlProp" Target="../ctrlProps/ctrlProp41.xml"/><Relationship Id="rId50" Type="http://schemas.openxmlformats.org/officeDocument/2006/relationships/ctrlProp" Target="../ctrlProps/ctrlProp44.xml"/><Relationship Id="rId55" Type="http://schemas.openxmlformats.org/officeDocument/2006/relationships/ctrlProp" Target="../ctrlProps/ctrlProp49.xml"/><Relationship Id="rId63" Type="http://schemas.openxmlformats.org/officeDocument/2006/relationships/ctrlProp" Target="../ctrlProps/ctrlProp57.xml"/><Relationship Id="rId7" Type="http://schemas.openxmlformats.org/officeDocument/2006/relationships/ctrlProp" Target="../ctrlProps/ctrlProp1.xml"/><Relationship Id="rId2" Type="http://schemas.openxmlformats.org/officeDocument/2006/relationships/hyperlink" Target="https://www.gov.uk/government/publications/global-talent-eligible-prestigious-prize-lists" TargetMode="External"/><Relationship Id="rId16" Type="http://schemas.openxmlformats.org/officeDocument/2006/relationships/ctrlProp" Target="../ctrlProps/ctrlProp10.xml"/><Relationship Id="rId29" Type="http://schemas.openxmlformats.org/officeDocument/2006/relationships/ctrlProp" Target="../ctrlProps/ctrlProp23.x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32" Type="http://schemas.openxmlformats.org/officeDocument/2006/relationships/ctrlProp" Target="../ctrlProps/ctrlProp26.xml"/><Relationship Id="rId37" Type="http://schemas.openxmlformats.org/officeDocument/2006/relationships/ctrlProp" Target="../ctrlProps/ctrlProp31.xml"/><Relationship Id="rId40" Type="http://schemas.openxmlformats.org/officeDocument/2006/relationships/ctrlProp" Target="../ctrlProps/ctrlProp34.xml"/><Relationship Id="rId45" Type="http://schemas.openxmlformats.org/officeDocument/2006/relationships/ctrlProp" Target="../ctrlProps/ctrlProp39.xml"/><Relationship Id="rId53" Type="http://schemas.openxmlformats.org/officeDocument/2006/relationships/ctrlProp" Target="../ctrlProps/ctrlProp47.xml"/><Relationship Id="rId58" Type="http://schemas.openxmlformats.org/officeDocument/2006/relationships/ctrlProp" Target="../ctrlProps/ctrlProp52.xml"/><Relationship Id="rId66" Type="http://schemas.openxmlformats.org/officeDocument/2006/relationships/ctrlProp" Target="../ctrlProps/ctrlProp60.xml"/><Relationship Id="rId5" Type="http://schemas.openxmlformats.org/officeDocument/2006/relationships/drawing" Target="../drawings/drawing1.xml"/><Relationship Id="rId61" Type="http://schemas.openxmlformats.org/officeDocument/2006/relationships/ctrlProp" Target="../ctrlProps/ctrlProp55.xml"/><Relationship Id="rId19" Type="http://schemas.openxmlformats.org/officeDocument/2006/relationships/ctrlProp" Target="../ctrlProps/ctrlProp1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trlProp" Target="../ctrlProps/ctrlProp24.xml"/><Relationship Id="rId35" Type="http://schemas.openxmlformats.org/officeDocument/2006/relationships/ctrlProp" Target="../ctrlProps/ctrlProp29.xml"/><Relationship Id="rId43" Type="http://schemas.openxmlformats.org/officeDocument/2006/relationships/ctrlProp" Target="../ctrlProps/ctrlProp37.xml"/><Relationship Id="rId48" Type="http://schemas.openxmlformats.org/officeDocument/2006/relationships/ctrlProp" Target="../ctrlProps/ctrlProp42.xml"/><Relationship Id="rId56" Type="http://schemas.openxmlformats.org/officeDocument/2006/relationships/ctrlProp" Target="../ctrlProps/ctrlProp50.xml"/><Relationship Id="rId64" Type="http://schemas.openxmlformats.org/officeDocument/2006/relationships/ctrlProp" Target="../ctrlProps/ctrlProp58.xml"/><Relationship Id="rId8" Type="http://schemas.openxmlformats.org/officeDocument/2006/relationships/ctrlProp" Target="../ctrlProps/ctrlProp2.xml"/><Relationship Id="rId51" Type="http://schemas.openxmlformats.org/officeDocument/2006/relationships/ctrlProp" Target="../ctrlProps/ctrlProp45.xml"/><Relationship Id="rId3" Type="http://schemas.openxmlformats.org/officeDocument/2006/relationships/hyperlink" Target="https://royalsociety.org/grants/global-talent-visa-overview/route-2-individual-fellowships/" TargetMode="Externa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33" Type="http://schemas.openxmlformats.org/officeDocument/2006/relationships/ctrlProp" Target="../ctrlProps/ctrlProp27.xml"/><Relationship Id="rId38" Type="http://schemas.openxmlformats.org/officeDocument/2006/relationships/ctrlProp" Target="../ctrlProps/ctrlProp32.xml"/><Relationship Id="rId46" Type="http://schemas.openxmlformats.org/officeDocument/2006/relationships/ctrlProp" Target="../ctrlProps/ctrlProp40.xml"/><Relationship Id="rId59" Type="http://schemas.openxmlformats.org/officeDocument/2006/relationships/ctrlProp" Target="../ctrlProps/ctrlProp53.xml"/><Relationship Id="rId20" Type="http://schemas.openxmlformats.org/officeDocument/2006/relationships/ctrlProp" Target="../ctrlProps/ctrlProp14.xml"/><Relationship Id="rId41" Type="http://schemas.openxmlformats.org/officeDocument/2006/relationships/ctrlProp" Target="../ctrlProps/ctrlProp35.xml"/><Relationship Id="rId54" Type="http://schemas.openxmlformats.org/officeDocument/2006/relationships/ctrlProp" Target="../ctrlProps/ctrlProp48.xml"/><Relationship Id="rId62" Type="http://schemas.openxmlformats.org/officeDocument/2006/relationships/ctrlProp" Target="../ctrlProps/ctrlProp56.xml"/><Relationship Id="rId1" Type="http://schemas.openxmlformats.org/officeDocument/2006/relationships/hyperlink" Target="https://www.gov.uk/government/publications/ukri-endorsement-endorsed-funders-global-talent-visa/uk-research-and-innovation-endorsed-funders" TargetMode="External"/><Relationship Id="rId6" Type="http://schemas.openxmlformats.org/officeDocument/2006/relationships/vmlDrawing" Target="../drawings/vmlDrawing1.v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36" Type="http://schemas.openxmlformats.org/officeDocument/2006/relationships/ctrlProp" Target="../ctrlProps/ctrlProp30.xml"/><Relationship Id="rId49" Type="http://schemas.openxmlformats.org/officeDocument/2006/relationships/ctrlProp" Target="../ctrlProps/ctrlProp43.xml"/><Relationship Id="rId57" Type="http://schemas.openxmlformats.org/officeDocument/2006/relationships/ctrlProp" Target="../ctrlProps/ctrlProp51.xml"/><Relationship Id="rId10" Type="http://schemas.openxmlformats.org/officeDocument/2006/relationships/ctrlProp" Target="../ctrlProps/ctrlProp4.xml"/><Relationship Id="rId31" Type="http://schemas.openxmlformats.org/officeDocument/2006/relationships/ctrlProp" Target="../ctrlProps/ctrlProp25.xml"/><Relationship Id="rId44" Type="http://schemas.openxmlformats.org/officeDocument/2006/relationships/ctrlProp" Target="../ctrlProps/ctrlProp38.xml"/><Relationship Id="rId52" Type="http://schemas.openxmlformats.org/officeDocument/2006/relationships/ctrlProp" Target="../ctrlProps/ctrlProp46.xml"/><Relationship Id="rId60" Type="http://schemas.openxmlformats.org/officeDocument/2006/relationships/ctrlProp" Target="../ctrlProps/ctrlProp54.xml"/><Relationship Id="rId65" Type="http://schemas.openxmlformats.org/officeDocument/2006/relationships/ctrlProp" Target="../ctrlProps/ctrlProp59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9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E5E3-078A-4739-BB3A-D13955080726}">
  <sheetPr codeName="Sheet1"/>
  <dimension ref="A1:R42"/>
  <sheetViews>
    <sheetView tabSelected="1" zoomScale="90" zoomScaleNormal="90" workbookViewId="0">
      <selection activeCell="I40" sqref="I40"/>
    </sheetView>
  </sheetViews>
  <sheetFormatPr defaultColWidth="0" defaultRowHeight="15" zeroHeight="1" x14ac:dyDescent="0.25"/>
  <cols>
    <col min="1" max="4" width="12.7109375" customWidth="1"/>
    <col min="5" max="5" width="12.7109375" style="31" customWidth="1"/>
    <col min="6" max="6" width="2.7109375" style="5" hidden="1" customWidth="1"/>
    <col min="7" max="10" width="12.7109375" style="1" customWidth="1"/>
    <col min="11" max="11" width="12.7109375" style="33" customWidth="1"/>
    <col min="12" max="12" width="2.7109375" style="1" hidden="1" customWidth="1"/>
    <col min="13" max="13" width="12.7109375" style="1" customWidth="1"/>
    <col min="14" max="16" width="12.7109375" customWidth="1"/>
    <col min="17" max="17" width="12.7109375" style="31" customWidth="1"/>
    <col min="18" max="18" width="2.7109375" hidden="1" customWidth="1"/>
    <col min="19" max="16384" width="9.140625" hidden="1"/>
  </cols>
  <sheetData>
    <row r="1" spans="1:18" ht="26.25" x14ac:dyDescent="0.4">
      <c r="A1" s="81" t="s">
        <v>28</v>
      </c>
      <c r="B1" s="82"/>
      <c r="C1" s="82"/>
      <c r="D1" s="82"/>
      <c r="E1" s="32">
        <v>46113</v>
      </c>
      <c r="F1" s="6"/>
      <c r="G1" s="74" t="s">
        <v>26</v>
      </c>
      <c r="H1" s="75"/>
      <c r="I1" s="75"/>
      <c r="J1" s="75"/>
      <c r="K1" s="76"/>
      <c r="L1" s="9"/>
      <c r="M1" s="74" t="s">
        <v>27</v>
      </c>
      <c r="N1" s="75"/>
      <c r="O1" s="75"/>
      <c r="P1" s="75"/>
      <c r="Q1" s="76"/>
      <c r="R1" s="9"/>
    </row>
    <row r="2" spans="1:18" ht="15" customHeight="1" x14ac:dyDescent="0.25">
      <c r="A2" s="57" t="s">
        <v>17</v>
      </c>
      <c r="B2" s="58"/>
      <c r="C2" s="58"/>
      <c r="D2" s="58"/>
      <c r="E2" s="77"/>
      <c r="F2" s="7"/>
      <c r="G2" s="59" t="s">
        <v>6</v>
      </c>
      <c r="H2" s="60"/>
      <c r="I2" s="60"/>
      <c r="J2" s="60"/>
      <c r="K2" s="61"/>
      <c r="L2" s="9"/>
      <c r="M2" s="59" t="s">
        <v>8</v>
      </c>
      <c r="N2" s="60"/>
      <c r="O2" s="60"/>
      <c r="P2" s="60"/>
      <c r="Q2" s="61"/>
      <c r="R2" s="9"/>
    </row>
    <row r="3" spans="1:18" x14ac:dyDescent="0.25">
      <c r="A3" s="57"/>
      <c r="B3" s="58"/>
      <c r="C3" s="58"/>
      <c r="D3" s="58"/>
      <c r="E3" s="77"/>
      <c r="F3" s="7"/>
      <c r="G3" s="59"/>
      <c r="H3" s="60"/>
      <c r="I3" s="60"/>
      <c r="J3" s="60"/>
      <c r="K3" s="61"/>
      <c r="L3" s="9"/>
      <c r="M3" s="59"/>
      <c r="N3" s="60"/>
      <c r="O3" s="60"/>
      <c r="P3" s="60"/>
      <c r="Q3" s="61"/>
      <c r="R3" s="9"/>
    </row>
    <row r="4" spans="1:18" x14ac:dyDescent="0.25">
      <c r="A4" s="57"/>
      <c r="B4" s="58"/>
      <c r="C4" s="58"/>
      <c r="D4" s="58"/>
      <c r="E4" s="77"/>
      <c r="F4" s="7"/>
      <c r="G4" s="59"/>
      <c r="H4" s="60"/>
      <c r="I4" s="60"/>
      <c r="J4" s="60"/>
      <c r="K4" s="61"/>
      <c r="L4" s="9"/>
      <c r="M4" s="59"/>
      <c r="N4" s="60"/>
      <c r="O4" s="60"/>
      <c r="P4" s="60"/>
      <c r="Q4" s="61"/>
      <c r="R4" s="9"/>
    </row>
    <row r="5" spans="1:18" ht="18" customHeight="1" x14ac:dyDescent="0.25">
      <c r="A5" s="57"/>
      <c r="B5" s="58"/>
      <c r="C5" s="58"/>
      <c r="D5" s="58"/>
      <c r="E5" s="77"/>
      <c r="F5" s="6"/>
      <c r="G5" s="11"/>
      <c r="H5" s="12"/>
      <c r="I5" s="12"/>
      <c r="J5" s="12"/>
      <c r="K5" s="25"/>
      <c r="L5" s="9"/>
      <c r="M5" s="78" t="s">
        <v>7</v>
      </c>
      <c r="N5" s="79"/>
      <c r="O5" s="79"/>
      <c r="P5" s="79"/>
      <c r="Q5" s="80"/>
      <c r="R5" s="9"/>
    </row>
    <row r="6" spans="1:18" s="3" customFormat="1" ht="18" customHeight="1" x14ac:dyDescent="0.25">
      <c r="A6" s="34" t="s">
        <v>1</v>
      </c>
      <c r="B6" s="35"/>
      <c r="C6" s="35"/>
      <c r="D6" s="35"/>
      <c r="E6" s="36"/>
      <c r="F6" s="6"/>
      <c r="G6" s="34" t="s">
        <v>3</v>
      </c>
      <c r="H6" s="35"/>
      <c r="I6" s="35"/>
      <c r="J6" s="35"/>
      <c r="K6" s="36"/>
      <c r="L6" s="37"/>
      <c r="M6" s="38" t="s">
        <v>3</v>
      </c>
      <c r="N6" s="39"/>
      <c r="O6" s="39"/>
      <c r="P6" s="39"/>
      <c r="Q6" s="40"/>
      <c r="R6" s="37"/>
    </row>
    <row r="7" spans="1:18" ht="15" customHeight="1" x14ac:dyDescent="0.25">
      <c r="A7" s="11"/>
      <c r="B7" s="12"/>
      <c r="C7" s="12"/>
      <c r="D7" s="12"/>
      <c r="E7" s="18" t="str">
        <f>IF($F$7=1,10,"")</f>
        <v/>
      </c>
      <c r="F7" s="16">
        <v>0</v>
      </c>
      <c r="G7" s="59" t="s">
        <v>2</v>
      </c>
      <c r="H7" s="60"/>
      <c r="I7" s="60"/>
      <c r="J7" s="12"/>
      <c r="K7" s="2" t="str">
        <f>IF($L$7=1,10,"")</f>
        <v/>
      </c>
      <c r="L7" s="23">
        <v>0</v>
      </c>
      <c r="M7" s="59" t="s">
        <v>9</v>
      </c>
      <c r="N7" s="60"/>
      <c r="O7" s="60"/>
      <c r="P7" s="12"/>
      <c r="Q7" s="18" t="str">
        <f>IF($R$7=1,10,"")</f>
        <v/>
      </c>
      <c r="R7" s="23">
        <v>0</v>
      </c>
    </row>
    <row r="8" spans="1:18" x14ac:dyDescent="0.25">
      <c r="A8" s="11"/>
      <c r="B8" s="12"/>
      <c r="C8" s="12"/>
      <c r="D8" s="12"/>
      <c r="E8" s="18" t="str">
        <f>IF($F$7=2,10,"")</f>
        <v/>
      </c>
      <c r="F8" s="6"/>
      <c r="G8" s="59"/>
      <c r="H8" s="60"/>
      <c r="I8" s="60"/>
      <c r="J8" s="12"/>
      <c r="K8" s="2" t="str">
        <f>IF($L$7=2,10,"")</f>
        <v/>
      </c>
      <c r="L8" s="15"/>
      <c r="M8" s="59"/>
      <c r="N8" s="60"/>
      <c r="O8" s="60"/>
      <c r="P8" s="12"/>
      <c r="Q8" s="18" t="str">
        <f>IF($R$7=2,10,"")</f>
        <v/>
      </c>
      <c r="R8" s="9"/>
    </row>
    <row r="9" spans="1:18" x14ac:dyDescent="0.25">
      <c r="A9" s="11"/>
      <c r="B9" s="12"/>
      <c r="C9" s="12"/>
      <c r="D9" s="12"/>
      <c r="E9" s="18" t="str">
        <f>IF($F$7=3,10,"")</f>
        <v/>
      </c>
      <c r="F9" s="6"/>
      <c r="G9" s="59"/>
      <c r="H9" s="60"/>
      <c r="I9" s="60"/>
      <c r="J9" s="12"/>
      <c r="K9" s="25"/>
      <c r="L9" s="9"/>
      <c r="M9" s="26"/>
      <c r="N9" s="27"/>
      <c r="O9" s="27"/>
      <c r="P9" s="12"/>
      <c r="Q9" s="25"/>
      <c r="R9" s="9"/>
    </row>
    <row r="10" spans="1:18" x14ac:dyDescent="0.25">
      <c r="A10" s="11"/>
      <c r="B10" s="12"/>
      <c r="C10" s="12"/>
      <c r="D10" s="12"/>
      <c r="E10" s="18" t="str">
        <f>IF($F$7=4,10,"")</f>
        <v/>
      </c>
      <c r="F10" s="6"/>
      <c r="G10" s="13"/>
      <c r="H10" s="14"/>
      <c r="I10" s="14"/>
      <c r="J10" s="12"/>
      <c r="K10" s="25"/>
      <c r="L10" s="9"/>
      <c r="M10" s="59" t="s">
        <v>10</v>
      </c>
      <c r="N10" s="60"/>
      <c r="O10" s="60"/>
      <c r="P10" s="12"/>
      <c r="Q10" s="18" t="str">
        <f>IF($R$10=1,10,"")</f>
        <v/>
      </c>
      <c r="R10" s="23">
        <v>0</v>
      </c>
    </row>
    <row r="11" spans="1:18" ht="15" customHeight="1" x14ac:dyDescent="0.25">
      <c r="A11" s="11"/>
      <c r="B11" s="12"/>
      <c r="C11" s="12"/>
      <c r="D11" s="12"/>
      <c r="E11" s="18" t="str">
        <f>IF($F$7=5,10,"")</f>
        <v/>
      </c>
      <c r="F11" s="6"/>
      <c r="G11" s="59" t="s">
        <v>25</v>
      </c>
      <c r="H11" s="60"/>
      <c r="I11" s="60"/>
      <c r="J11" s="12"/>
      <c r="K11" s="2" t="str">
        <f>IF($L$11=1,10,"")</f>
        <v/>
      </c>
      <c r="L11" s="23">
        <v>0</v>
      </c>
      <c r="M11" s="59"/>
      <c r="N11" s="60"/>
      <c r="O11" s="60"/>
      <c r="P11" s="12"/>
      <c r="Q11" s="18" t="str">
        <f>IF($R$10=2,10,"")</f>
        <v/>
      </c>
      <c r="R11" s="9"/>
    </row>
    <row r="12" spans="1:18" x14ac:dyDescent="0.25">
      <c r="A12" s="11"/>
      <c r="B12" s="12"/>
      <c r="C12" s="12"/>
      <c r="D12" s="12"/>
      <c r="E12" s="18" t="str">
        <f>IF($F$7=6,10,"")</f>
        <v/>
      </c>
      <c r="F12" s="6"/>
      <c r="G12" s="59"/>
      <c r="H12" s="60"/>
      <c r="I12" s="60"/>
      <c r="J12" s="12"/>
      <c r="K12" s="2" t="str">
        <f>IF($L$11=2,10,"")</f>
        <v/>
      </c>
      <c r="L12" s="15"/>
      <c r="M12" s="11"/>
      <c r="N12" s="12"/>
      <c r="O12" s="12"/>
      <c r="P12" s="12"/>
      <c r="Q12" s="25"/>
      <c r="R12" s="9"/>
    </row>
    <row r="13" spans="1:18" x14ac:dyDescent="0.25">
      <c r="A13" s="11"/>
      <c r="B13" s="12"/>
      <c r="C13" s="12"/>
      <c r="D13" s="12"/>
      <c r="E13" s="18" t="str">
        <f>IF($F$7=7,10,"")</f>
        <v/>
      </c>
      <c r="F13" s="6"/>
      <c r="G13" s="59"/>
      <c r="H13" s="60"/>
      <c r="I13" s="60"/>
      <c r="J13" s="12"/>
      <c r="K13" s="25"/>
      <c r="L13" s="9"/>
      <c r="M13" s="11" t="s">
        <v>11</v>
      </c>
      <c r="N13" s="12"/>
      <c r="O13" s="12"/>
      <c r="P13" s="12"/>
      <c r="Q13" s="18" t="str">
        <f>IF($R$13=1,10,"")</f>
        <v/>
      </c>
      <c r="R13" s="23">
        <v>0</v>
      </c>
    </row>
    <row r="14" spans="1:18" x14ac:dyDescent="0.25">
      <c r="A14" s="11"/>
      <c r="B14" s="12"/>
      <c r="C14" s="12"/>
      <c r="D14" s="12"/>
      <c r="E14" s="18" t="str">
        <f>IF($F$7=8,10,"")</f>
        <v/>
      </c>
      <c r="F14" s="6"/>
      <c r="G14" s="59"/>
      <c r="H14" s="60"/>
      <c r="I14" s="60"/>
      <c r="J14" s="12"/>
      <c r="K14" s="25"/>
      <c r="L14" s="9"/>
      <c r="M14" s="11"/>
      <c r="N14" s="12"/>
      <c r="O14" s="12"/>
      <c r="P14" s="12"/>
      <c r="Q14" s="18" t="str">
        <f>IF($R$13=2,10,"")</f>
        <v/>
      </c>
      <c r="R14" s="9"/>
    </row>
    <row r="15" spans="1:18" x14ac:dyDescent="0.25">
      <c r="A15" s="11"/>
      <c r="B15" s="12"/>
      <c r="C15" s="12"/>
      <c r="D15" s="12"/>
      <c r="E15" s="25"/>
      <c r="F15" s="6"/>
      <c r="G15" s="13"/>
      <c r="H15" s="14"/>
      <c r="I15" s="14"/>
      <c r="J15" s="12"/>
      <c r="K15" s="25"/>
      <c r="L15" s="9"/>
      <c r="M15" s="11"/>
      <c r="N15" s="12"/>
      <c r="O15" s="12"/>
      <c r="P15" s="12"/>
      <c r="Q15" s="25"/>
      <c r="R15" s="9"/>
    </row>
    <row r="16" spans="1:18" ht="18" customHeight="1" x14ac:dyDescent="0.25">
      <c r="A16" s="62" t="s">
        <v>5</v>
      </c>
      <c r="B16" s="63"/>
      <c r="C16" s="63"/>
      <c r="D16" s="63"/>
      <c r="E16" s="64"/>
      <c r="F16" s="7"/>
      <c r="G16" s="59" t="s">
        <v>4</v>
      </c>
      <c r="H16" s="60"/>
      <c r="I16" s="60"/>
      <c r="J16" s="12"/>
      <c r="K16" s="2" t="str">
        <f>IF($L$16=1,10,"")</f>
        <v/>
      </c>
      <c r="L16" s="23">
        <v>0</v>
      </c>
      <c r="M16" s="11" t="s">
        <v>12</v>
      </c>
      <c r="N16" s="12"/>
      <c r="O16" s="12"/>
      <c r="P16" s="12"/>
      <c r="Q16" s="18" t="str">
        <f>IF($R$16=1,10,"")</f>
        <v/>
      </c>
      <c r="R16" s="23">
        <v>0</v>
      </c>
    </row>
    <row r="17" spans="1:18" ht="18" customHeight="1" x14ac:dyDescent="0.25">
      <c r="A17" s="62"/>
      <c r="B17" s="63"/>
      <c r="C17" s="63"/>
      <c r="D17" s="63"/>
      <c r="E17" s="64"/>
      <c r="F17" s="7"/>
      <c r="G17" s="59"/>
      <c r="H17" s="60"/>
      <c r="I17" s="60"/>
      <c r="J17" s="12"/>
      <c r="K17" s="2" t="str">
        <f>IF($L$16=2,10,"")</f>
        <v/>
      </c>
      <c r="L17" s="15"/>
      <c r="M17" s="11"/>
      <c r="N17" s="12"/>
      <c r="O17" s="12"/>
      <c r="P17" s="12"/>
      <c r="Q17" s="18" t="str">
        <f>IF($R$16=2,10,"")</f>
        <v/>
      </c>
      <c r="R17" s="9"/>
    </row>
    <row r="18" spans="1:18" ht="20.100000000000001" customHeight="1" x14ac:dyDescent="0.25">
      <c r="A18" s="11"/>
      <c r="B18" s="12"/>
      <c r="C18" s="12"/>
      <c r="D18" s="12"/>
      <c r="E18" s="18" t="str">
        <f>IF($F$18=1,10,"")</f>
        <v/>
      </c>
      <c r="F18" s="16">
        <v>0</v>
      </c>
      <c r="G18" s="11"/>
      <c r="H18" s="12"/>
      <c r="I18" s="12"/>
      <c r="J18" s="12"/>
      <c r="K18" s="25"/>
      <c r="L18" s="9"/>
      <c r="M18" s="11"/>
      <c r="N18" s="12"/>
      <c r="O18" s="12"/>
      <c r="P18" s="12"/>
      <c r="Q18" s="25"/>
      <c r="R18" s="9"/>
    </row>
    <row r="19" spans="1:18" x14ac:dyDescent="0.25">
      <c r="A19" s="11"/>
      <c r="B19" s="12"/>
      <c r="C19" s="12"/>
      <c r="D19" s="12"/>
      <c r="E19" s="18" t="str">
        <f>IF($F$18=2,10,"")</f>
        <v/>
      </c>
      <c r="F19" s="6"/>
      <c r="G19" s="48" t="str">
        <f>IF(AND($F$7&lt;&gt;0,$F$18&lt;&gt;0,$F$24&lt;&gt;0,$F$36&lt;&gt;0,OR($F$18&gt;3,$F$24&gt;4,$F$36&lt;&gt;1,$L$7=2,$L$11=2,$L$16=2)),"Based on the information provided an 'Academic &amp; Research' endorsement application will unfortunately not be possible.",IF(AND(1&lt;=$F$18,$F$18&lt;4,1&lt;=$F$24,$F$24&lt;5,$F$36=1,$L$7=1,$L$11=1,$L$16=1),"Based on the information provided an 'Academic &amp; Research' endorsement application may be possible.",""))</f>
        <v/>
      </c>
      <c r="H19" s="49"/>
      <c r="I19" s="49"/>
      <c r="J19" s="49"/>
      <c r="K19" s="50"/>
      <c r="L19" s="9"/>
      <c r="M19" s="11" t="s">
        <v>13</v>
      </c>
      <c r="N19" s="12"/>
      <c r="O19" s="12"/>
      <c r="P19" s="12"/>
      <c r="Q19" s="18" t="str">
        <f>IF($R$19=1,10,"")</f>
        <v/>
      </c>
      <c r="R19" s="23">
        <v>0</v>
      </c>
    </row>
    <row r="20" spans="1:18" x14ac:dyDescent="0.25">
      <c r="A20" s="11"/>
      <c r="B20" s="12"/>
      <c r="C20" s="12"/>
      <c r="D20" s="12"/>
      <c r="E20" s="18" t="str">
        <f>IF($F$18=3,10,"")</f>
        <v/>
      </c>
      <c r="F20" s="6"/>
      <c r="G20" s="48"/>
      <c r="H20" s="49"/>
      <c r="I20" s="49"/>
      <c r="J20" s="49"/>
      <c r="K20" s="50"/>
      <c r="L20" s="9"/>
      <c r="M20" s="11"/>
      <c r="N20" s="12"/>
      <c r="O20" s="12"/>
      <c r="P20" s="12"/>
      <c r="Q20" s="18" t="str">
        <f>IF($R$19=2,10,"")</f>
        <v/>
      </c>
      <c r="R20" s="9"/>
    </row>
    <row r="21" spans="1:18" ht="20.100000000000001" customHeight="1" x14ac:dyDescent="0.25">
      <c r="A21" s="11"/>
      <c r="B21" s="12"/>
      <c r="C21" s="12"/>
      <c r="D21" s="12"/>
      <c r="E21" s="18" t="str">
        <f>IF($F$18=4,10,"")</f>
        <v/>
      </c>
      <c r="F21" s="6"/>
      <c r="G21" s="11"/>
      <c r="H21" s="12"/>
      <c r="I21" s="12"/>
      <c r="J21" s="12"/>
      <c r="K21" s="25"/>
      <c r="L21" s="9"/>
      <c r="M21" s="11"/>
      <c r="N21" s="12"/>
      <c r="O21" s="12"/>
      <c r="P21" s="12"/>
      <c r="Q21" s="25"/>
      <c r="R21" s="9"/>
    </row>
    <row r="22" spans="1:18" s="4" customFormat="1" ht="18" customHeight="1" x14ac:dyDescent="0.25">
      <c r="A22" s="62" t="s">
        <v>0</v>
      </c>
      <c r="B22" s="63"/>
      <c r="C22" s="63"/>
      <c r="D22" s="63"/>
      <c r="E22" s="64"/>
      <c r="F22" s="8"/>
      <c r="G22" s="51" t="str">
        <f>IF(AND(1&lt;=$F$18,$F$18&lt;4,1&lt;=$F$24,$F$24&lt;5,$F$36=1,$L$7=1,$L$11=1,$L$16=1),HYPERLINK("https://staffimmigration.admin.ox.ac.uk/tier-1-internal-application-form","Please download, complete, and submit to SIT a Global Talent internal application form"),"")</f>
        <v/>
      </c>
      <c r="H22" s="52"/>
      <c r="I22" s="52"/>
      <c r="J22" s="52"/>
      <c r="K22" s="53"/>
      <c r="L22" s="10"/>
      <c r="M22" s="42" t="s">
        <v>15</v>
      </c>
      <c r="N22" s="24"/>
      <c r="O22" s="24"/>
      <c r="P22" s="24"/>
      <c r="Q22" s="25"/>
      <c r="R22" s="10"/>
    </row>
    <row r="23" spans="1:18" s="4" customFormat="1" ht="18" customHeight="1" x14ac:dyDescent="0.25">
      <c r="A23" s="62"/>
      <c r="B23" s="63"/>
      <c r="C23" s="63"/>
      <c r="D23" s="63"/>
      <c r="E23" s="64"/>
      <c r="F23" s="8"/>
      <c r="G23" s="51"/>
      <c r="H23" s="52"/>
      <c r="I23" s="52"/>
      <c r="J23" s="52"/>
      <c r="K23" s="53"/>
      <c r="L23" s="10"/>
      <c r="M23" s="19"/>
      <c r="N23" s="24"/>
      <c r="O23" s="24"/>
      <c r="P23" s="24"/>
      <c r="Q23" s="18" t="str">
        <f>IF($R$23=1,10,"")</f>
        <v/>
      </c>
      <c r="R23" s="41">
        <v>0</v>
      </c>
    </row>
    <row r="24" spans="1:18" x14ac:dyDescent="0.25">
      <c r="A24" s="11"/>
      <c r="B24" s="12"/>
      <c r="C24" s="12"/>
      <c r="D24" s="12"/>
      <c r="E24" s="18" t="str">
        <f>IF($F$24=1,10,"")</f>
        <v/>
      </c>
      <c r="F24" s="16">
        <v>0</v>
      </c>
      <c r="G24" s="11"/>
      <c r="H24" s="12"/>
      <c r="I24" s="12"/>
      <c r="J24" s="12"/>
      <c r="K24" s="25"/>
      <c r="L24" s="9"/>
      <c r="M24" s="11"/>
      <c r="N24" s="12"/>
      <c r="O24" s="12"/>
      <c r="P24" s="12"/>
      <c r="Q24" s="25"/>
      <c r="R24" s="9"/>
    </row>
    <row r="25" spans="1:18" x14ac:dyDescent="0.25">
      <c r="A25" s="11"/>
      <c r="B25" s="12"/>
      <c r="C25" s="12"/>
      <c r="D25" s="12"/>
      <c r="E25" s="18" t="str">
        <f>IF($F$24=2,10,"")</f>
        <v/>
      </c>
      <c r="F25" s="6"/>
      <c r="G25" s="45"/>
      <c r="H25" s="17"/>
      <c r="I25" s="17"/>
      <c r="J25" s="17"/>
      <c r="K25" s="46"/>
      <c r="L25" s="9"/>
      <c r="M25" s="11"/>
      <c r="N25" s="12"/>
      <c r="O25" s="12"/>
      <c r="P25" s="12"/>
      <c r="Q25" s="18" t="str">
        <f>IF($R$23=2,10,"")</f>
        <v/>
      </c>
      <c r="R25" s="9"/>
    </row>
    <row r="26" spans="1:18" x14ac:dyDescent="0.25">
      <c r="A26" s="11"/>
      <c r="B26" s="12"/>
      <c r="C26" s="12"/>
      <c r="D26" s="12"/>
      <c r="E26" s="18" t="str">
        <f>IF($F$24=3,10,"")</f>
        <v/>
      </c>
      <c r="F26" s="6"/>
      <c r="G26" s="65" t="s">
        <v>18</v>
      </c>
      <c r="H26" s="66"/>
      <c r="I26" s="66"/>
      <c r="J26" s="66"/>
      <c r="K26" s="67"/>
      <c r="L26" s="9"/>
      <c r="M26" s="11"/>
      <c r="N26" s="12"/>
      <c r="O26" s="12"/>
      <c r="P26" s="12"/>
      <c r="Q26" s="25"/>
      <c r="R26" s="9"/>
    </row>
    <row r="27" spans="1:18" x14ac:dyDescent="0.25">
      <c r="A27" s="11"/>
      <c r="B27" s="12"/>
      <c r="C27" s="12"/>
      <c r="D27" s="12"/>
      <c r="E27" s="18" t="str">
        <f>IF($F$24=4,10,"")</f>
        <v/>
      </c>
      <c r="F27" s="6"/>
      <c r="G27" s="65"/>
      <c r="H27" s="66"/>
      <c r="I27" s="66"/>
      <c r="J27" s="66"/>
      <c r="K27" s="67"/>
      <c r="L27" s="9"/>
      <c r="M27" s="11"/>
      <c r="N27" s="12"/>
      <c r="O27" s="12"/>
      <c r="P27" s="12"/>
      <c r="Q27" s="18" t="str">
        <f>IF($R$23=3,10,"")</f>
        <v/>
      </c>
      <c r="R27" s="9"/>
    </row>
    <row r="28" spans="1:18" x14ac:dyDescent="0.25">
      <c r="A28" s="11"/>
      <c r="B28" s="12"/>
      <c r="C28" s="12"/>
      <c r="D28" s="12"/>
      <c r="E28" s="28"/>
      <c r="F28" s="6"/>
      <c r="G28" s="11"/>
      <c r="H28" s="12"/>
      <c r="I28" s="12"/>
      <c r="J28" s="12"/>
      <c r="K28" s="25"/>
      <c r="L28" s="9"/>
      <c r="M28" s="11"/>
      <c r="N28" s="12"/>
      <c r="O28" s="12"/>
      <c r="P28" s="12"/>
      <c r="Q28" s="25"/>
      <c r="R28" s="9"/>
    </row>
    <row r="29" spans="1:18" x14ac:dyDescent="0.25">
      <c r="A29" s="11"/>
      <c r="B29" s="12"/>
      <c r="C29" s="12"/>
      <c r="D29" s="12"/>
      <c r="E29" s="18" t="str">
        <f>IF($F$24=5,10,"")</f>
        <v/>
      </c>
      <c r="F29" s="6"/>
      <c r="G29" s="47" t="s">
        <v>19</v>
      </c>
      <c r="H29" s="12"/>
      <c r="I29" s="12"/>
      <c r="J29" s="12"/>
      <c r="K29" s="25"/>
      <c r="L29" s="9"/>
      <c r="M29" s="11"/>
      <c r="N29" s="12"/>
      <c r="O29" s="12"/>
      <c r="P29" s="12"/>
      <c r="Q29" s="25"/>
      <c r="R29" s="9"/>
    </row>
    <row r="30" spans="1:18" x14ac:dyDescent="0.25">
      <c r="A30" s="11"/>
      <c r="B30" s="12"/>
      <c r="C30" s="12"/>
      <c r="D30" s="12"/>
      <c r="E30" s="28"/>
      <c r="F30" s="6"/>
      <c r="G30" s="59" t="s">
        <v>22</v>
      </c>
      <c r="H30" s="60"/>
      <c r="I30" s="60"/>
      <c r="J30" s="60"/>
      <c r="K30" s="61"/>
      <c r="L30" s="9"/>
      <c r="M30" s="71" t="s">
        <v>16</v>
      </c>
      <c r="N30" s="72"/>
      <c r="O30" s="72"/>
      <c r="P30" s="72"/>
      <c r="Q30" s="73"/>
      <c r="R30" s="9"/>
    </row>
    <row r="31" spans="1:18" x14ac:dyDescent="0.25">
      <c r="A31" s="11"/>
      <c r="B31" s="12"/>
      <c r="C31" s="12"/>
      <c r="D31" s="12"/>
      <c r="E31" s="18" t="str">
        <f>IF($F$24=6,10,"")</f>
        <v/>
      </c>
      <c r="F31" s="6"/>
      <c r="G31" s="59"/>
      <c r="H31" s="60"/>
      <c r="I31" s="60"/>
      <c r="J31" s="60"/>
      <c r="K31" s="61"/>
      <c r="L31" s="9"/>
      <c r="M31" s="71"/>
      <c r="N31" s="72"/>
      <c r="O31" s="72"/>
      <c r="P31" s="72"/>
      <c r="Q31" s="73"/>
      <c r="R31" s="9"/>
    </row>
    <row r="32" spans="1:18" x14ac:dyDescent="0.25">
      <c r="A32" s="11"/>
      <c r="B32" s="12"/>
      <c r="C32" s="12"/>
      <c r="D32" s="12"/>
      <c r="E32" s="18" t="str">
        <f>IF($F$24=7,10,"")</f>
        <v/>
      </c>
      <c r="F32" s="6"/>
      <c r="G32" s="59"/>
      <c r="H32" s="60"/>
      <c r="I32" s="60"/>
      <c r="J32" s="60"/>
      <c r="K32" s="61"/>
      <c r="L32" s="9"/>
      <c r="M32" s="71"/>
      <c r="N32" s="72"/>
      <c r="O32" s="72"/>
      <c r="P32" s="72"/>
      <c r="Q32" s="73"/>
      <c r="R32" s="9"/>
    </row>
    <row r="33" spans="1:18" x14ac:dyDescent="0.25">
      <c r="A33" s="11"/>
      <c r="B33" s="12"/>
      <c r="C33" s="12"/>
      <c r="D33" s="12"/>
      <c r="E33" s="18" t="str">
        <f>IF($F$24=8,10,"")</f>
        <v/>
      </c>
      <c r="F33" s="6"/>
      <c r="G33" s="59"/>
      <c r="H33" s="60"/>
      <c r="I33" s="60"/>
      <c r="J33" s="60"/>
      <c r="K33" s="61"/>
      <c r="L33" s="9"/>
      <c r="M33" s="43"/>
      <c r="N33" s="44"/>
      <c r="O33" s="44"/>
      <c r="P33" s="44"/>
      <c r="Q33" s="25"/>
      <c r="R33" s="9"/>
    </row>
    <row r="34" spans="1:18" ht="15.75" x14ac:dyDescent="0.25">
      <c r="A34" s="11"/>
      <c r="B34" s="12"/>
      <c r="C34" s="12"/>
      <c r="D34" s="12"/>
      <c r="E34" s="25"/>
      <c r="F34" s="6"/>
      <c r="G34" s="68" t="s">
        <v>20</v>
      </c>
      <c r="H34" s="69"/>
      <c r="I34" s="69"/>
      <c r="J34" s="69"/>
      <c r="K34" s="70"/>
      <c r="L34" s="9"/>
      <c r="M34" s="57" t="s">
        <v>14</v>
      </c>
      <c r="N34" s="58"/>
      <c r="O34" s="58"/>
      <c r="P34" s="44"/>
      <c r="Q34" s="18" t="str">
        <f>IF($R$34=1,10,"")</f>
        <v/>
      </c>
      <c r="R34" s="23">
        <v>0</v>
      </c>
    </row>
    <row r="35" spans="1:18" ht="18" customHeight="1" x14ac:dyDescent="0.25">
      <c r="A35" s="19" t="s">
        <v>24</v>
      </c>
      <c r="B35" s="20"/>
      <c r="C35" s="20"/>
      <c r="D35" s="20"/>
      <c r="E35" s="29"/>
      <c r="F35" s="6"/>
      <c r="G35" s="68" t="s">
        <v>21</v>
      </c>
      <c r="H35" s="69"/>
      <c r="I35" s="69"/>
      <c r="J35" s="69"/>
      <c r="K35" s="70"/>
      <c r="L35" s="9"/>
      <c r="M35" s="57"/>
      <c r="N35" s="58"/>
      <c r="O35" s="58"/>
      <c r="P35" s="12"/>
      <c r="Q35" s="18" t="str">
        <f>IF($R$34=2,10,"")</f>
        <v/>
      </c>
      <c r="R35" s="9"/>
    </row>
    <row r="36" spans="1:18" x14ac:dyDescent="0.25">
      <c r="A36" s="11"/>
      <c r="B36" s="12"/>
      <c r="C36" s="12"/>
      <c r="D36" s="12"/>
      <c r="E36" s="18" t="str">
        <f>IF($F$36=1,10,"")</f>
        <v/>
      </c>
      <c r="F36" s="16">
        <v>0</v>
      </c>
      <c r="G36" s="11"/>
      <c r="H36" s="12"/>
      <c r="I36" s="12"/>
      <c r="J36" s="12"/>
      <c r="K36" s="25"/>
      <c r="L36" s="9"/>
      <c r="M36" s="57"/>
      <c r="N36" s="58"/>
      <c r="O36" s="58"/>
      <c r="P36" s="12"/>
      <c r="Q36" s="25"/>
      <c r="R36" s="9"/>
    </row>
    <row r="37" spans="1:18" x14ac:dyDescent="0.25">
      <c r="A37" s="11"/>
      <c r="B37" s="12"/>
      <c r="C37" s="12"/>
      <c r="D37" s="12"/>
      <c r="E37" s="18" t="str">
        <f>IF($F$36=2,10,"")</f>
        <v/>
      </c>
      <c r="F37" s="6"/>
      <c r="G37" s="59" t="s">
        <v>23</v>
      </c>
      <c r="H37" s="60"/>
      <c r="I37" s="60"/>
      <c r="J37" s="60"/>
      <c r="K37" s="61"/>
      <c r="L37" s="9"/>
      <c r="M37" s="11"/>
      <c r="N37" s="12"/>
      <c r="O37" s="12"/>
      <c r="P37" s="12"/>
      <c r="Q37" s="25"/>
      <c r="R37" s="9"/>
    </row>
    <row r="38" spans="1:18" ht="15.75" customHeight="1" x14ac:dyDescent="0.25">
      <c r="A38" s="11"/>
      <c r="B38" s="12"/>
      <c r="C38" s="12"/>
      <c r="D38" s="12"/>
      <c r="E38" s="18" t="str">
        <f>IF($F$36=3,10,"")</f>
        <v/>
      </c>
      <c r="F38" s="6"/>
      <c r="G38" s="59"/>
      <c r="H38" s="60"/>
      <c r="I38" s="60"/>
      <c r="J38" s="60"/>
      <c r="K38" s="61"/>
      <c r="L38" s="9"/>
      <c r="M38" s="48" t="str">
        <f>IF(AND($F$7&lt;&gt;0,$F$18&lt;&gt;0,$F$24&lt;&gt;0,$F$36&lt;&gt;0,OR($F$18=0,$F$18=2,$F$18=3,$F$36=0,$F$36=2,$R$7=2,$R$10=2,$R$13=2,$R$16=2,$R$19=2,AND($F$18=1,$R$23&gt;1),AND($F$18=4,$R$34=2))),"Based on the information provided an 'Endorsed Funder' endorsement application will unfortunately not be possible.",IF(AND(OR(AND($F$18=1,$R$23=1),AND($F$18=4,$R$34=1)),OR($F$36=1,$F$36=3,$F$36=4,$F$36=5),1&lt;=$F$24,$R$7=1,$R$10=1,$R$13=1,$R$16=1,$R$19=1),"Based on the information provided an 'Endorsed Funder' endorsement application may be possible.",""))</f>
        <v/>
      </c>
      <c r="N38" s="49"/>
      <c r="O38" s="49"/>
      <c r="P38" s="49"/>
      <c r="Q38" s="50"/>
      <c r="R38" s="9"/>
    </row>
    <row r="39" spans="1:18" ht="15.75" customHeight="1" x14ac:dyDescent="0.25">
      <c r="A39" s="11"/>
      <c r="B39" s="12"/>
      <c r="C39" s="12"/>
      <c r="D39" s="12"/>
      <c r="E39" s="18" t="str">
        <f>IF($F$36=4,10,"")</f>
        <v/>
      </c>
      <c r="F39" s="6"/>
      <c r="G39" s="59"/>
      <c r="H39" s="60"/>
      <c r="I39" s="60"/>
      <c r="J39" s="60"/>
      <c r="K39" s="61"/>
      <c r="L39" s="9"/>
      <c r="M39" s="48"/>
      <c r="N39" s="49"/>
      <c r="O39" s="49"/>
      <c r="P39" s="49"/>
      <c r="Q39" s="50"/>
      <c r="R39" s="9"/>
    </row>
    <row r="40" spans="1:18" x14ac:dyDescent="0.25">
      <c r="A40" s="11"/>
      <c r="B40" s="12"/>
      <c r="C40" s="12"/>
      <c r="D40" s="12"/>
      <c r="E40" s="18" t="str">
        <f>IF($F$36=5,10,"")</f>
        <v/>
      </c>
      <c r="F40" s="6"/>
      <c r="G40" s="11"/>
      <c r="H40" s="12"/>
      <c r="I40" s="12"/>
      <c r="J40" s="12"/>
      <c r="K40" s="25"/>
      <c r="L40" s="9"/>
      <c r="M40" s="11"/>
      <c r="N40" s="12"/>
      <c r="O40" s="12"/>
      <c r="P40" s="12"/>
      <c r="Q40" s="25"/>
      <c r="R40" s="9"/>
    </row>
    <row r="41" spans="1:18" x14ac:dyDescent="0.25">
      <c r="A41" s="11"/>
      <c r="B41" s="12"/>
      <c r="C41" s="12"/>
      <c r="D41" s="12"/>
      <c r="E41" s="25"/>
      <c r="F41" s="6"/>
      <c r="G41" s="11"/>
      <c r="H41" s="12"/>
      <c r="I41" s="12"/>
      <c r="J41" s="12"/>
      <c r="K41" s="25"/>
      <c r="L41" s="9"/>
      <c r="M41" s="51" t="str">
        <f>IF(AND(OR(AND($F$18=1,$R$23=1),AND($F$18=4,$R$34=1)),OR($F$36=1,$F$36=3,$F$36=4,$F$36=5),1&lt;=$F$24,$R$7=1,$R$10=1,$R$13=1,$R$16=1,$R$19=1),HYPERLINK("https://staffimmigration.admin.ox.ac.uk/tier-1-internal-application-form","Please download, complete, and submit to SIT a Global Talent internal application form"),"")</f>
        <v/>
      </c>
      <c r="N41" s="52"/>
      <c r="O41" s="52"/>
      <c r="P41" s="52"/>
      <c r="Q41" s="53"/>
      <c r="R41" s="9"/>
    </row>
    <row r="42" spans="1:18" x14ac:dyDescent="0.25">
      <c r="A42" s="21"/>
      <c r="B42" s="22"/>
      <c r="C42" s="22"/>
      <c r="D42" s="22"/>
      <c r="E42" s="30"/>
      <c r="F42" s="6"/>
      <c r="G42" s="21"/>
      <c r="H42" s="22"/>
      <c r="I42" s="22"/>
      <c r="J42" s="22"/>
      <c r="K42" s="30"/>
      <c r="L42" s="9"/>
      <c r="M42" s="54"/>
      <c r="N42" s="55"/>
      <c r="O42" s="55"/>
      <c r="P42" s="55"/>
      <c r="Q42" s="56"/>
      <c r="R42" s="9"/>
    </row>
  </sheetData>
  <sheetProtection algorithmName="SHA-512" hashValue="ZX7hcziNHKGYoJ0MQLC619bkvRYnZ+lURCXJ2TohBOSyYORtxEikf+kdRMH0InTSHI/co2A7QtmATs9Hs60NlQ==" saltValue="MbRkVBZawOSDS8FoYZiHEQ==" spinCount="100000" sheet="1" objects="1" scenarios="1"/>
  <mergeCells count="25">
    <mergeCell ref="G1:K1"/>
    <mergeCell ref="M1:Q1"/>
    <mergeCell ref="G2:K4"/>
    <mergeCell ref="M2:Q4"/>
    <mergeCell ref="A2:E5"/>
    <mergeCell ref="M5:Q5"/>
    <mergeCell ref="A1:D1"/>
    <mergeCell ref="M10:O11"/>
    <mergeCell ref="M30:Q32"/>
    <mergeCell ref="G7:I9"/>
    <mergeCell ref="G11:I14"/>
    <mergeCell ref="G16:I17"/>
    <mergeCell ref="M7:O8"/>
    <mergeCell ref="M38:Q39"/>
    <mergeCell ref="M41:Q42"/>
    <mergeCell ref="M34:O36"/>
    <mergeCell ref="G37:K39"/>
    <mergeCell ref="A16:E17"/>
    <mergeCell ref="A22:E23"/>
    <mergeCell ref="G26:K27"/>
    <mergeCell ref="G34:K34"/>
    <mergeCell ref="G35:K35"/>
    <mergeCell ref="G30:K33"/>
    <mergeCell ref="G19:K20"/>
    <mergeCell ref="G22:K23"/>
  </mergeCells>
  <conditionalFormatting sqref="E7:E14">
    <cfRule type="iconSet" priority="46">
      <iconSet iconSet="3Symbols2" showValue="0">
        <cfvo type="percent" val="0"/>
        <cfvo type="percent" val="33"/>
        <cfvo type="percent" val="67"/>
      </iconSet>
    </cfRule>
  </conditionalFormatting>
  <conditionalFormatting sqref="E18:E21">
    <cfRule type="iconSet" priority="45">
      <iconSet iconSet="3Symbols2" showValue="0">
        <cfvo type="percent" val="0"/>
        <cfvo type="percent" val="33"/>
        <cfvo type="percent" val="67"/>
      </iconSet>
    </cfRule>
  </conditionalFormatting>
  <conditionalFormatting sqref="E24:E27 E29 E31:E33">
    <cfRule type="iconSet" priority="47">
      <iconSet iconSet="3Symbols2" showValue="0">
        <cfvo type="percent" val="0"/>
        <cfvo type="percent" val="33"/>
        <cfvo type="percent" val="67"/>
      </iconSet>
    </cfRule>
  </conditionalFormatting>
  <conditionalFormatting sqref="E36:E40">
    <cfRule type="iconSet" priority="43">
      <iconSet iconSet="3Symbols2" showValue="0">
        <cfvo type="percent" val="0"/>
        <cfvo type="percent" val="33"/>
        <cfvo type="percent" val="67"/>
      </iconSet>
    </cfRule>
  </conditionalFormatting>
  <conditionalFormatting sqref="K7:K8">
    <cfRule type="iconSet" priority="41">
      <iconSet iconSet="3Symbols2" showValue="0">
        <cfvo type="percent" val="0"/>
        <cfvo type="percent" val="33"/>
        <cfvo type="percent" val="67"/>
      </iconSet>
    </cfRule>
  </conditionalFormatting>
  <conditionalFormatting sqref="K11">
    <cfRule type="iconSet" priority="40">
      <iconSet iconSet="3Symbols2" showValue="0">
        <cfvo type="percent" val="0"/>
        <cfvo type="percent" val="33"/>
        <cfvo type="percent" val="67"/>
      </iconSet>
    </cfRule>
  </conditionalFormatting>
  <conditionalFormatting sqref="K12">
    <cfRule type="iconSet" priority="39">
      <iconSet iconSet="3Symbols2" showValue="0">
        <cfvo type="percent" val="0"/>
        <cfvo type="percent" val="33"/>
        <cfvo type="percent" val="67"/>
      </iconSet>
    </cfRule>
  </conditionalFormatting>
  <conditionalFormatting sqref="K16">
    <cfRule type="iconSet" priority="38">
      <iconSet iconSet="3Symbols2" showValue="0">
        <cfvo type="percent" val="0"/>
        <cfvo type="percent" val="33"/>
        <cfvo type="percent" val="67"/>
      </iconSet>
    </cfRule>
  </conditionalFormatting>
  <conditionalFormatting sqref="K17">
    <cfRule type="iconSet" priority="37">
      <iconSet iconSet="3Symbols2" showValue="0">
        <cfvo type="percent" val="0"/>
        <cfvo type="percent" val="33"/>
        <cfvo type="percent" val="67"/>
      </iconSet>
    </cfRule>
  </conditionalFormatting>
  <conditionalFormatting sqref="G1:K24">
    <cfRule type="expression" dxfId="5" priority="55">
      <formula>OR($F$18=0,$F$18&gt;3,$F$24=0,$F$24&gt;4,$F$36&lt;&gt;1,$L$7=2,$L$11=2,$L$16=2)</formula>
    </cfRule>
  </conditionalFormatting>
  <conditionalFormatting sqref="M1:Q40 M41">
    <cfRule type="expression" dxfId="4" priority="36">
      <formula>OR($F$18=0,$F$18=2,$F$18=3,$F$36=0,$F$36=2)</formula>
    </cfRule>
  </conditionalFormatting>
  <conditionalFormatting sqref="Q7">
    <cfRule type="iconSet" priority="34">
      <iconSet iconSet="3Symbols2" showValue="0">
        <cfvo type="percent" val="0"/>
        <cfvo type="percent" val="33"/>
        <cfvo type="percent" val="67"/>
      </iconSet>
    </cfRule>
  </conditionalFormatting>
  <conditionalFormatting sqref="Q8">
    <cfRule type="iconSet" priority="32">
      <iconSet iconSet="3Symbols2" showValue="0">
        <cfvo type="percent" val="0"/>
        <cfvo type="percent" val="33"/>
        <cfvo type="percent" val="67"/>
      </iconSet>
    </cfRule>
  </conditionalFormatting>
  <conditionalFormatting sqref="G19:K20">
    <cfRule type="expression" dxfId="3" priority="31" stopIfTrue="1">
      <formula>$G$19&lt;&gt;""</formula>
    </cfRule>
  </conditionalFormatting>
  <conditionalFormatting sqref="Q10">
    <cfRule type="iconSet" priority="29">
      <iconSet iconSet="3Symbols2" showValue="0">
        <cfvo type="percent" val="0"/>
        <cfvo type="percent" val="33"/>
        <cfvo type="percent" val="67"/>
      </iconSet>
    </cfRule>
  </conditionalFormatting>
  <conditionalFormatting sqref="Q11">
    <cfRule type="iconSet" priority="27">
      <iconSet iconSet="3Symbols2" showValue="0">
        <cfvo type="percent" val="0"/>
        <cfvo type="percent" val="33"/>
        <cfvo type="percent" val="67"/>
      </iconSet>
    </cfRule>
  </conditionalFormatting>
  <conditionalFormatting sqref="Q13">
    <cfRule type="iconSet" priority="25">
      <iconSet iconSet="3Symbols2" showValue="0">
        <cfvo type="percent" val="0"/>
        <cfvo type="percent" val="33"/>
        <cfvo type="percent" val="67"/>
      </iconSet>
    </cfRule>
  </conditionalFormatting>
  <conditionalFormatting sqref="Q14">
    <cfRule type="iconSet" priority="23">
      <iconSet iconSet="3Symbols2" showValue="0">
        <cfvo type="percent" val="0"/>
        <cfvo type="percent" val="33"/>
        <cfvo type="percent" val="67"/>
      </iconSet>
    </cfRule>
  </conditionalFormatting>
  <conditionalFormatting sqref="Q16">
    <cfRule type="iconSet" priority="21">
      <iconSet iconSet="3Symbols2" showValue="0">
        <cfvo type="percent" val="0"/>
        <cfvo type="percent" val="33"/>
        <cfvo type="percent" val="67"/>
      </iconSet>
    </cfRule>
  </conditionalFormatting>
  <conditionalFormatting sqref="Q17">
    <cfRule type="iconSet" priority="19">
      <iconSet iconSet="3Symbols2" showValue="0">
        <cfvo type="percent" val="0"/>
        <cfvo type="percent" val="33"/>
        <cfvo type="percent" val="67"/>
      </iconSet>
    </cfRule>
  </conditionalFormatting>
  <conditionalFormatting sqref="Q19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Q20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Q23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Q25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Q27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Q34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Q35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M38:Q39">
    <cfRule type="expression" dxfId="2" priority="3" stopIfTrue="1">
      <formula>$M$38&lt;&gt;""</formula>
    </cfRule>
  </conditionalFormatting>
  <conditionalFormatting sqref="M22:Q28">
    <cfRule type="expression" dxfId="1" priority="2">
      <formula>AND($F$18&lt;&gt;0,$F$18&lt;&gt;1)</formula>
    </cfRule>
  </conditionalFormatting>
  <conditionalFormatting sqref="M30:Q37">
    <cfRule type="expression" dxfId="0" priority="1">
      <formula>AND($F$18&lt;&gt;0,$F$18&lt;&gt;4)</formula>
    </cfRule>
  </conditionalFormatting>
  <hyperlinks>
    <hyperlink ref="M5" r:id="rId1" xr:uid="{37E11E80-7747-4B5A-9B91-0DDA9B815EA8}"/>
    <hyperlink ref="G34:K34" r:id="rId2" display="Eligible Prestigious Prizes lists" xr:uid="{B8464C90-7A78-4E7C-94BA-DCBFAE3F28E8}"/>
    <hyperlink ref="G35:K35" r:id="rId3" display="Recognised Individial Fellowships list" xr:uid="{4AE6FF05-E7C2-4BDF-A497-A07BE4202645}"/>
  </hyperlinks>
  <pageMargins left="0.7" right="0.7" top="0.75" bottom="0.75" header="0.3" footer="0.3"/>
  <pageSetup paperSize="9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161925</xdr:colOff>
                    <xdr:row>6</xdr:row>
                    <xdr:rowOff>0</xdr:rowOff>
                  </from>
                  <to>
                    <xdr:col>2</xdr:col>
                    <xdr:colOff>742950</xdr:colOff>
                    <xdr:row>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0</xdr:col>
                    <xdr:colOff>161925</xdr:colOff>
                    <xdr:row>6</xdr:row>
                    <xdr:rowOff>152400</xdr:rowOff>
                  </from>
                  <to>
                    <xdr:col>2</xdr:col>
                    <xdr:colOff>742950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0</xdr:col>
                    <xdr:colOff>161925</xdr:colOff>
                    <xdr:row>7</xdr:row>
                    <xdr:rowOff>161925</xdr:rowOff>
                  </from>
                  <to>
                    <xdr:col>2</xdr:col>
                    <xdr:colOff>742950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0</xdr:col>
                    <xdr:colOff>161925</xdr:colOff>
                    <xdr:row>8</xdr:row>
                    <xdr:rowOff>142875</xdr:rowOff>
                  </from>
                  <to>
                    <xdr:col>2</xdr:col>
                    <xdr:colOff>742950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0</xdr:col>
                    <xdr:colOff>161925</xdr:colOff>
                    <xdr:row>9</xdr:row>
                    <xdr:rowOff>152400</xdr:rowOff>
                  </from>
                  <to>
                    <xdr:col>2</xdr:col>
                    <xdr:colOff>742950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0</xdr:col>
                    <xdr:colOff>161925</xdr:colOff>
                    <xdr:row>10</xdr:row>
                    <xdr:rowOff>161925</xdr:rowOff>
                  </from>
                  <to>
                    <xdr:col>2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Option Button 11">
              <controlPr defaultSize="0" autoFill="0" autoLine="0" autoPict="0">
                <anchor moveWithCells="1">
                  <from>
                    <xdr:col>0</xdr:col>
                    <xdr:colOff>171450</xdr:colOff>
                    <xdr:row>17</xdr:row>
                    <xdr:rowOff>28575</xdr:rowOff>
                  </from>
                  <to>
                    <xdr:col>3</xdr:col>
                    <xdr:colOff>771525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Option Button 12">
              <controlPr defaultSize="0" autoFill="0" autoLine="0" autoPict="0">
                <anchor moveWithCells="1">
                  <from>
                    <xdr:col>0</xdr:col>
                    <xdr:colOff>171450</xdr:colOff>
                    <xdr:row>17</xdr:row>
                    <xdr:rowOff>219075</xdr:rowOff>
                  </from>
                  <to>
                    <xdr:col>3</xdr:col>
                    <xdr:colOff>762000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5" name="Option Button 3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123825</xdr:rowOff>
                  </from>
                  <to>
                    <xdr:col>2</xdr:col>
                    <xdr:colOff>752475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Option Button 15">
              <controlPr defaultSize="0" autoFill="0" autoLine="0" autoPict="0">
                <anchor moveWithCells="1">
                  <from>
                    <xdr:col>0</xdr:col>
                    <xdr:colOff>161925</xdr:colOff>
                    <xdr:row>23</xdr:row>
                    <xdr:rowOff>28575</xdr:rowOff>
                  </from>
                  <to>
                    <xdr:col>3</xdr:col>
                    <xdr:colOff>742950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7" name="Option Button 16">
              <controlPr defaultSize="0" autoFill="0" autoLine="0" autoPict="0">
                <anchor moveWithCells="1">
                  <from>
                    <xdr:col>0</xdr:col>
                    <xdr:colOff>161925</xdr:colOff>
                    <xdr:row>23</xdr:row>
                    <xdr:rowOff>171450</xdr:rowOff>
                  </from>
                  <to>
                    <xdr:col>3</xdr:col>
                    <xdr:colOff>704850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Option Button 18">
              <controlPr defaultSize="0" autoFill="0" autoLine="0" autoPict="0">
                <anchor moveWithCells="1">
                  <from>
                    <xdr:col>0</xdr:col>
                    <xdr:colOff>161925</xdr:colOff>
                    <xdr:row>24</xdr:row>
                    <xdr:rowOff>171450</xdr:rowOff>
                  </from>
                  <to>
                    <xdr:col>3</xdr:col>
                    <xdr:colOff>704850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9" name="Group Box 10">
              <controlPr defaultSize="0" autoFill="0" autoPict="0">
                <anchor moveWithCells="1">
                  <from>
                    <xdr:col>0</xdr:col>
                    <xdr:colOff>85725</xdr:colOff>
                    <xdr:row>16</xdr:row>
                    <xdr:rowOff>228600</xdr:rowOff>
                  </from>
                  <to>
                    <xdr:col>4</xdr:col>
                    <xdr:colOff>742950</xdr:colOff>
                    <xdr:row>20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0" name="Option Button 19">
              <controlPr defaultSize="0" autoFill="0" autoLine="0" autoPict="0">
                <anchor moveWithCells="1">
                  <from>
                    <xdr:col>0</xdr:col>
                    <xdr:colOff>161925</xdr:colOff>
                    <xdr:row>26</xdr:row>
                    <xdr:rowOff>9525</xdr:rowOff>
                  </from>
                  <to>
                    <xdr:col>3</xdr:col>
                    <xdr:colOff>695325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1" name="Option Button 20">
              <controlPr defaultSize="0" autoFill="0" autoLine="0" autoPict="0">
                <anchor moveWithCells="1">
                  <from>
                    <xdr:col>0</xdr:col>
                    <xdr:colOff>161925</xdr:colOff>
                    <xdr:row>27</xdr:row>
                    <xdr:rowOff>152400</xdr:rowOff>
                  </from>
                  <to>
                    <xdr:col>3</xdr:col>
                    <xdr:colOff>733425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2" name="Option Button 21">
              <controlPr defaultSize="0" autoFill="0" autoLine="0" autoPict="0">
                <anchor moveWithCells="1">
                  <from>
                    <xdr:col>0</xdr:col>
                    <xdr:colOff>142875</xdr:colOff>
                    <xdr:row>29</xdr:row>
                    <xdr:rowOff>114300</xdr:rowOff>
                  </from>
                  <to>
                    <xdr:col>3</xdr:col>
                    <xdr:colOff>838200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3" name="Option Button 22">
              <controlPr defaultSize="0" autoFill="0" autoLine="0" autoPict="0">
                <anchor moveWithCells="1">
                  <from>
                    <xdr:col>0</xdr:col>
                    <xdr:colOff>142875</xdr:colOff>
                    <xdr:row>30</xdr:row>
                    <xdr:rowOff>180975</xdr:rowOff>
                  </from>
                  <to>
                    <xdr:col>3</xdr:col>
                    <xdr:colOff>714375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Option Button 23">
              <controlPr defaultSize="0" autoFill="0" autoLine="0" autoPict="0">
                <anchor moveWithCells="1">
                  <from>
                    <xdr:col>0</xdr:col>
                    <xdr:colOff>142875</xdr:colOff>
                    <xdr:row>31</xdr:row>
                    <xdr:rowOff>180975</xdr:rowOff>
                  </from>
                  <to>
                    <xdr:col>3</xdr:col>
                    <xdr:colOff>657225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Group Box 24">
              <controlPr defaultSize="0" autoFill="0" autoPict="0">
                <anchor moveWithCells="1">
                  <from>
                    <xdr:col>0</xdr:col>
                    <xdr:colOff>76200</xdr:colOff>
                    <xdr:row>35</xdr:row>
                    <xdr:rowOff>0</xdr:rowOff>
                  </from>
                  <to>
                    <xdr:col>4</xdr:col>
                    <xdr:colOff>733425</xdr:colOff>
                    <xdr:row>40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Option Button 25">
              <controlPr defaultSize="0" autoFill="0" autoLine="0" autoPict="0">
                <anchor moveWithCells="1">
                  <from>
                    <xdr:col>0</xdr:col>
                    <xdr:colOff>180975</xdr:colOff>
                    <xdr:row>35</xdr:row>
                    <xdr:rowOff>0</xdr:rowOff>
                  </from>
                  <to>
                    <xdr:col>3</xdr:col>
                    <xdr:colOff>838200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Option Button 26">
              <controlPr defaultSize="0" autoFill="0" autoLine="0" autoPict="0">
                <anchor moveWithCells="1">
                  <from>
                    <xdr:col>0</xdr:col>
                    <xdr:colOff>171450</xdr:colOff>
                    <xdr:row>35</xdr:row>
                    <xdr:rowOff>180975</xdr:rowOff>
                  </from>
                  <to>
                    <xdr:col>3</xdr:col>
                    <xdr:colOff>828675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Option Button 27">
              <controlPr defaultSize="0" autoFill="0" autoLine="0" autoPict="0">
                <anchor moveWithCells="1">
                  <from>
                    <xdr:col>0</xdr:col>
                    <xdr:colOff>171450</xdr:colOff>
                    <xdr:row>36</xdr:row>
                    <xdr:rowOff>180975</xdr:rowOff>
                  </from>
                  <to>
                    <xdr:col>4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Option Button 28">
              <controlPr defaultSize="0" autoFill="0" autoLine="0" autoPict="0">
                <anchor moveWithCells="1">
                  <from>
                    <xdr:col>0</xdr:col>
                    <xdr:colOff>180975</xdr:colOff>
                    <xdr:row>37</xdr:row>
                    <xdr:rowOff>180975</xdr:rowOff>
                  </from>
                  <to>
                    <xdr:col>3</xdr:col>
                    <xdr:colOff>847725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Option Button 29">
              <controlPr defaultSize="0" autoFill="0" autoLine="0" autoPict="0">
                <anchor moveWithCells="1">
                  <from>
                    <xdr:col>0</xdr:col>
                    <xdr:colOff>171450</xdr:colOff>
                    <xdr:row>39</xdr:row>
                    <xdr:rowOff>0</xdr:rowOff>
                  </from>
                  <to>
                    <xdr:col>3</xdr:col>
                    <xdr:colOff>838200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1" name="Group Box 13">
              <controlPr defaultSize="0" autoFill="0" autoPict="0">
                <anchor moveWithCells="1">
                  <from>
                    <xdr:col>0</xdr:col>
                    <xdr:colOff>85725</xdr:colOff>
                    <xdr:row>23</xdr:row>
                    <xdr:rowOff>0</xdr:rowOff>
                  </from>
                  <to>
                    <xdr:col>4</xdr:col>
                    <xdr:colOff>742950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32" name="Group Box 2">
              <controlPr defaultSize="0" autoFill="0" autoPict="0">
                <anchor moveWithCells="1">
                  <from>
                    <xdr:col>0</xdr:col>
                    <xdr:colOff>95250</xdr:colOff>
                    <xdr:row>6</xdr:row>
                    <xdr:rowOff>0</xdr:rowOff>
                  </from>
                  <to>
                    <xdr:col>4</xdr:col>
                    <xdr:colOff>742950</xdr:colOff>
                    <xdr:row>15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3" name="Option Button 34">
              <controlPr defaultSize="0" autoFill="0" autoLine="0" autoPict="0">
                <anchor moveWithCells="1">
                  <from>
                    <xdr:col>9</xdr:col>
                    <xdr:colOff>123825</xdr:colOff>
                    <xdr:row>6</xdr:row>
                    <xdr:rowOff>9525</xdr:rowOff>
                  </from>
                  <to>
                    <xdr:col>9</xdr:col>
                    <xdr:colOff>733425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4" name="Option Button 35">
              <controlPr defaultSize="0" autoFill="0" autoLine="0" autoPict="0">
                <anchor moveWithCells="1">
                  <from>
                    <xdr:col>9</xdr:col>
                    <xdr:colOff>133350</xdr:colOff>
                    <xdr:row>7</xdr:row>
                    <xdr:rowOff>38100</xdr:rowOff>
                  </from>
                  <to>
                    <xdr:col>10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Option Button 37">
              <controlPr defaultSize="0" autoFill="0" autoLine="0" autoPict="0">
                <anchor moveWithCells="1">
                  <from>
                    <xdr:col>9</xdr:col>
                    <xdr:colOff>133350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Option Button 38">
              <controlPr defaultSize="0" autoFill="0" autoLine="0" autoPict="0">
                <anchor moveWithCells="1">
                  <from>
                    <xdr:col>9</xdr:col>
                    <xdr:colOff>133350</xdr:colOff>
                    <xdr:row>11</xdr:row>
                    <xdr:rowOff>19050</xdr:rowOff>
                  </from>
                  <to>
                    <xdr:col>9</xdr:col>
                    <xdr:colOff>771525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Group Box 36">
              <controlPr defaultSize="0" autoFill="0" autoPict="0">
                <anchor moveWithCells="1">
                  <from>
                    <xdr:col>6</xdr:col>
                    <xdr:colOff>19050</xdr:colOff>
                    <xdr:row>10</xdr:row>
                    <xdr:rowOff>9525</xdr:rowOff>
                  </from>
                  <to>
                    <xdr:col>10</xdr:col>
                    <xdr:colOff>790575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8" name="Group Box 39">
              <controlPr defaultSize="0" autoFill="0" autoPict="0">
                <anchor moveWithCells="1">
                  <from>
                    <xdr:col>6</xdr:col>
                    <xdr:colOff>19050</xdr:colOff>
                    <xdr:row>15</xdr:row>
                    <xdr:rowOff>0</xdr:rowOff>
                  </from>
                  <to>
                    <xdr:col>10</xdr:col>
                    <xdr:colOff>800100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9" name="Option Button 40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0</xdr:rowOff>
                  </from>
                  <to>
                    <xdr:col>9</xdr:col>
                    <xdr:colOff>733425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0" name="Option Button 41">
              <controlPr defaultSize="0" autoFill="0" autoLine="0" autoPict="0">
                <anchor moveWithCells="1">
                  <from>
                    <xdr:col>9</xdr:col>
                    <xdr:colOff>142875</xdr:colOff>
                    <xdr:row>15</xdr:row>
                    <xdr:rowOff>200025</xdr:rowOff>
                  </from>
                  <to>
                    <xdr:col>9</xdr:col>
                    <xdr:colOff>742950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1" name="Option Button 42">
              <controlPr defaultSize="0" autoFill="0" autoLine="0" autoPict="0">
                <anchor moveWithCells="1">
                  <from>
                    <xdr:col>0</xdr:col>
                    <xdr:colOff>171450</xdr:colOff>
                    <xdr:row>18</xdr:row>
                    <xdr:rowOff>180975</xdr:rowOff>
                  </from>
                  <to>
                    <xdr:col>3</xdr:col>
                    <xdr:colOff>742950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Option Button 44">
              <controlPr defaultSize="0" autoFill="0" autoLine="0" autoPict="0">
                <anchor moveWithCells="1">
                  <from>
                    <xdr:col>0</xdr:col>
                    <xdr:colOff>171450</xdr:colOff>
                    <xdr:row>19</xdr:row>
                    <xdr:rowOff>180975</xdr:rowOff>
                  </from>
                  <to>
                    <xdr:col>3</xdr:col>
                    <xdr:colOff>752475</xdr:colOff>
                    <xdr:row>20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Option Button 45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161925</xdr:rowOff>
                  </from>
                  <to>
                    <xdr:col>3</xdr:col>
                    <xdr:colOff>695325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44" name="Group Box 32">
              <controlPr defaultSize="0" autoFill="0" autoPict="0">
                <anchor moveWithCells="1">
                  <from>
                    <xdr:col>6</xdr:col>
                    <xdr:colOff>19050</xdr:colOff>
                    <xdr:row>6</xdr:row>
                    <xdr:rowOff>0</xdr:rowOff>
                  </from>
                  <to>
                    <xdr:col>10</xdr:col>
                    <xdr:colOff>790575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Option Button 47">
              <controlPr defaultSize="0" autoFill="0" autoLine="0" autoPict="0">
                <anchor moveWithCells="1">
                  <from>
                    <xdr:col>15</xdr:col>
                    <xdr:colOff>152400</xdr:colOff>
                    <xdr:row>5</xdr:row>
                    <xdr:rowOff>219075</xdr:rowOff>
                  </from>
                  <to>
                    <xdr:col>15</xdr:col>
                    <xdr:colOff>733425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6" name="Option Button 48">
              <controlPr defaultSize="0" autoFill="0" autoLine="0" autoPict="0">
                <anchor moveWithCells="1">
                  <from>
                    <xdr:col>15</xdr:col>
                    <xdr:colOff>161925</xdr:colOff>
                    <xdr:row>7</xdr:row>
                    <xdr:rowOff>0</xdr:rowOff>
                  </from>
                  <to>
                    <xdr:col>15</xdr:col>
                    <xdr:colOff>819150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Group Box 46">
              <controlPr defaultSize="0" autoFill="0" autoPict="0">
                <anchor moveWithCells="1">
                  <from>
                    <xdr:col>12</xdr:col>
                    <xdr:colOff>19050</xdr:colOff>
                    <xdr:row>6</xdr:row>
                    <xdr:rowOff>0</xdr:rowOff>
                  </from>
                  <to>
                    <xdr:col>16</xdr:col>
                    <xdr:colOff>781050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8" name="Option Button 54">
              <controlPr defaultSize="0" autoFill="0" autoLine="0" autoPict="0">
                <anchor moveWithCells="1">
                  <from>
                    <xdr:col>15</xdr:col>
                    <xdr:colOff>180975</xdr:colOff>
                    <xdr:row>9</xdr:row>
                    <xdr:rowOff>0</xdr:rowOff>
                  </from>
                  <to>
                    <xdr:col>15</xdr:col>
                    <xdr:colOff>790575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Group Box 49">
              <controlPr defaultSize="0" autoFill="0" autoPict="0">
                <anchor moveWithCells="1">
                  <from>
                    <xdr:col>12</xdr:col>
                    <xdr:colOff>19050</xdr:colOff>
                    <xdr:row>9</xdr:row>
                    <xdr:rowOff>0</xdr:rowOff>
                  </from>
                  <to>
                    <xdr:col>16</xdr:col>
                    <xdr:colOff>781050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0" name="Option Button 55">
              <controlPr defaultSize="0" autoFill="0" autoLine="0" autoPict="0">
                <anchor moveWithCells="1">
                  <from>
                    <xdr:col>15</xdr:col>
                    <xdr:colOff>180975</xdr:colOff>
                    <xdr:row>9</xdr:row>
                    <xdr:rowOff>161925</xdr:rowOff>
                  </from>
                  <to>
                    <xdr:col>16</xdr:col>
                    <xdr:colOff>47625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1" name="Option Button 58">
              <controlPr defaultSize="0" autoFill="0" autoLine="0" autoPict="0">
                <anchor moveWithCells="1">
                  <from>
                    <xdr:col>15</xdr:col>
                    <xdr:colOff>190500</xdr:colOff>
                    <xdr:row>11</xdr:row>
                    <xdr:rowOff>171450</xdr:rowOff>
                  </from>
                  <to>
                    <xdr:col>15</xdr:col>
                    <xdr:colOff>838200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2" name="Group Box 56">
              <controlPr defaultSize="0" autoFill="0" autoPict="0">
                <anchor moveWithCells="1">
                  <from>
                    <xdr:col>12</xdr:col>
                    <xdr:colOff>28575</xdr:colOff>
                    <xdr:row>11</xdr:row>
                    <xdr:rowOff>171450</xdr:rowOff>
                  </from>
                  <to>
                    <xdr:col>16</xdr:col>
                    <xdr:colOff>781050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3" name="Option Button 62">
              <controlPr defaultSize="0" autoFill="0" autoLine="0" autoPict="0">
                <anchor moveWithCells="1">
                  <from>
                    <xdr:col>15</xdr:col>
                    <xdr:colOff>209550</xdr:colOff>
                    <xdr:row>15</xdr:row>
                    <xdr:rowOff>0</xdr:rowOff>
                  </from>
                  <to>
                    <xdr:col>15</xdr:col>
                    <xdr:colOff>847725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4" name="Option Button 63">
              <controlPr defaultSize="0" autoFill="0" autoLine="0" autoPict="0">
                <anchor moveWithCells="1">
                  <from>
                    <xdr:col>15</xdr:col>
                    <xdr:colOff>219075</xdr:colOff>
                    <xdr:row>15</xdr:row>
                    <xdr:rowOff>219075</xdr:rowOff>
                  </from>
                  <to>
                    <xdr:col>15</xdr:col>
                    <xdr:colOff>838200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5" name="Group Box 67">
              <controlPr defaultSize="0" autoFill="0" autoPict="0">
                <anchor moveWithCells="1">
                  <from>
                    <xdr:col>12</xdr:col>
                    <xdr:colOff>19050</xdr:colOff>
                    <xdr:row>20</xdr:row>
                    <xdr:rowOff>228600</xdr:rowOff>
                  </from>
                  <to>
                    <xdr:col>16</xdr:col>
                    <xdr:colOff>781050</xdr:colOff>
                    <xdr:row>27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6" name="Option Button 68">
              <controlPr defaultSize="0" autoFill="0" autoLine="0" autoPict="0">
                <anchor moveWithCells="1">
                  <from>
                    <xdr:col>12</xdr:col>
                    <xdr:colOff>276225</xdr:colOff>
                    <xdr:row>21</xdr:row>
                    <xdr:rowOff>200025</xdr:rowOff>
                  </from>
                  <to>
                    <xdr:col>15</xdr:col>
                    <xdr:colOff>676275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7" name="Option Button 69">
              <controlPr defaultSize="0" autoFill="0" autoLine="0" autoPict="0">
                <anchor moveWithCells="1">
                  <from>
                    <xdr:col>12</xdr:col>
                    <xdr:colOff>276225</xdr:colOff>
                    <xdr:row>23</xdr:row>
                    <xdr:rowOff>104775</xdr:rowOff>
                  </from>
                  <to>
                    <xdr:col>15</xdr:col>
                    <xdr:colOff>752475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Option Button 70">
              <controlPr defaultSize="0" autoFill="0" autoLine="0" autoPict="0">
                <anchor moveWithCells="1">
                  <from>
                    <xdr:col>12</xdr:col>
                    <xdr:colOff>276225</xdr:colOff>
                    <xdr:row>25</xdr:row>
                    <xdr:rowOff>76200</xdr:rowOff>
                  </from>
                  <to>
                    <xdr:col>15</xdr:col>
                    <xdr:colOff>752475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9" name="Group Box 64">
              <controlPr defaultSize="0" autoFill="0" autoPict="0">
                <anchor moveWithCells="1">
                  <from>
                    <xdr:col>12</xdr:col>
                    <xdr:colOff>19050</xdr:colOff>
                    <xdr:row>17</xdr:row>
                    <xdr:rowOff>200025</xdr:rowOff>
                  </from>
                  <to>
                    <xdr:col>16</xdr:col>
                    <xdr:colOff>781050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0" name="Option Button 65">
              <controlPr defaultSize="0" autoFill="0" autoLine="0" autoPict="0">
                <anchor moveWithCells="1">
                  <from>
                    <xdr:col>15</xdr:col>
                    <xdr:colOff>219075</xdr:colOff>
                    <xdr:row>17</xdr:row>
                    <xdr:rowOff>228600</xdr:rowOff>
                  </from>
                  <to>
                    <xdr:col>16</xdr:col>
                    <xdr:colOff>9525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1" name="Option Button 66">
              <controlPr defaultSize="0" autoFill="0" autoLine="0" autoPict="0">
                <anchor moveWithCells="1">
                  <from>
                    <xdr:col>15</xdr:col>
                    <xdr:colOff>219075</xdr:colOff>
                    <xdr:row>18</xdr:row>
                    <xdr:rowOff>161925</xdr:rowOff>
                  </from>
                  <to>
                    <xdr:col>16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2" name="Group Box 74">
              <controlPr defaultSize="0" autoFill="0" autoPict="0">
                <anchor moveWithCells="1">
                  <from>
                    <xdr:col>12</xdr:col>
                    <xdr:colOff>19050</xdr:colOff>
                    <xdr:row>28</xdr:row>
                    <xdr:rowOff>171450</xdr:rowOff>
                  </from>
                  <to>
                    <xdr:col>16</xdr:col>
                    <xdr:colOff>781050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Group Box 60">
              <controlPr defaultSize="0" autoFill="0" autoPict="0">
                <anchor moveWithCells="1">
                  <from>
                    <xdr:col>12</xdr:col>
                    <xdr:colOff>28575</xdr:colOff>
                    <xdr:row>15</xdr:row>
                    <xdr:rowOff>0</xdr:rowOff>
                  </from>
                  <to>
                    <xdr:col>16</xdr:col>
                    <xdr:colOff>781050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Option Button 75">
              <controlPr defaultSize="0" autoFill="0" autoLine="0" autoPict="0">
                <anchor moveWithCells="1">
                  <from>
                    <xdr:col>15</xdr:col>
                    <xdr:colOff>266700</xdr:colOff>
                    <xdr:row>32</xdr:row>
                    <xdr:rowOff>152400</xdr:rowOff>
                  </from>
                  <to>
                    <xdr:col>15</xdr:col>
                    <xdr:colOff>762000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Option Button 76">
              <controlPr defaultSize="0" autoFill="0" autoLine="0" autoPict="0">
                <anchor moveWithCells="1">
                  <from>
                    <xdr:col>15</xdr:col>
                    <xdr:colOff>276225</xdr:colOff>
                    <xdr:row>33</xdr:row>
                    <xdr:rowOff>180975</xdr:rowOff>
                  </from>
                  <to>
                    <xdr:col>15</xdr:col>
                    <xdr:colOff>809625</xdr:colOff>
                    <xdr:row>34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6" name="Option Button 79">
              <controlPr defaultSize="0" autoFill="0" autoLine="0" autoPict="0">
                <anchor moveWithCells="1">
                  <from>
                    <xdr:col>15</xdr:col>
                    <xdr:colOff>200025</xdr:colOff>
                    <xdr:row>12</xdr:row>
                    <xdr:rowOff>171450</xdr:rowOff>
                  </from>
                  <to>
                    <xdr:col>15</xdr:col>
                    <xdr:colOff>800100</xdr:colOff>
                    <xdr:row>14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 checker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Currie</dc:creator>
  <cp:lastModifiedBy>Tim Currie</cp:lastModifiedBy>
  <dcterms:created xsi:type="dcterms:W3CDTF">2026-04-20T15:22:02Z</dcterms:created>
  <dcterms:modified xsi:type="dcterms:W3CDTF">2026-04-30T06:52:45Z</dcterms:modified>
</cp:coreProperties>
</file>